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 Poppová\Desktop\SOK 2019\Školy 2019\ZŠ Mohelno\Horký 16.5.2019\ZD - stavba\Příloha č. 2 Výkaz výměr\"/>
    </mc:Choice>
  </mc:AlternateContent>
  <xr:revisionPtr revIDLastSave="0" documentId="13_ncr:1_{95D4D6D9-1C2E-45C9-B8E1-65D0D417B3BA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list'!$F$4</definedName>
    <definedName name="MJ">'Krycí list'!$G$4</definedName>
    <definedName name="Mont">Rekapitulace!$H$24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2">Položky!$A$1:$G$92</definedName>
    <definedName name="_xlnm.Print_Area" localSheetId="1">Rekapitulace!$A$1:$I$37</definedName>
    <definedName name="PocetMJ">'Krycí list'!$G$7</definedName>
    <definedName name="Poznamka">'Krycí list'!$B$37</definedName>
    <definedName name="Projektant">'Krycí list'!$C$7</definedName>
    <definedName name="PSV">Rekapitulace!$F$24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91" i="3"/>
  <c r="BE92" i="3" s="1"/>
  <c r="I23" i="2" s="1"/>
  <c r="BC91" i="3"/>
  <c r="BC92" i="3" s="1"/>
  <c r="G23" i="2" s="1"/>
  <c r="BB91" i="3"/>
  <c r="BB92" i="3" s="1"/>
  <c r="F23" i="2" s="1"/>
  <c r="BA91" i="3"/>
  <c r="BA92" i="3" s="1"/>
  <c r="E23" i="2" s="1"/>
  <c r="G91" i="3"/>
  <c r="BD91" i="3" s="1"/>
  <c r="BD92" i="3" s="1"/>
  <c r="H23" i="2" s="1"/>
  <c r="B23" i="2"/>
  <c r="A23" i="2"/>
  <c r="G92" i="3"/>
  <c r="C92" i="3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22" i="2"/>
  <c r="A22" i="2"/>
  <c r="C89" i="3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21" i="2"/>
  <c r="A21" i="2"/>
  <c r="C84" i="3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BA76" i="3" s="1"/>
  <c r="E20" i="2" s="1"/>
  <c r="G73" i="3"/>
  <c r="BB73" i="3" s="1"/>
  <c r="B20" i="2"/>
  <c r="A20" i="2"/>
  <c r="C76" i="3"/>
  <c r="BE70" i="3"/>
  <c r="BD70" i="3"/>
  <c r="BC70" i="3"/>
  <c r="BA70" i="3"/>
  <c r="G70" i="3"/>
  <c r="BB70" i="3" s="1"/>
  <c r="BE69" i="3"/>
  <c r="BE71" i="3" s="1"/>
  <c r="I19" i="2" s="1"/>
  <c r="BD69" i="3"/>
  <c r="BC69" i="3"/>
  <c r="BC71" i="3" s="1"/>
  <c r="G19" i="2" s="1"/>
  <c r="BA69" i="3"/>
  <c r="G69" i="3"/>
  <c r="BB69" i="3" s="1"/>
  <c r="B19" i="2"/>
  <c r="A19" i="2"/>
  <c r="C71" i="3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18" i="2"/>
  <c r="A18" i="2"/>
  <c r="C67" i="3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17" i="2"/>
  <c r="A17" i="2"/>
  <c r="C63" i="3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16" i="2"/>
  <c r="A16" i="2"/>
  <c r="C50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E45" i="3" s="1"/>
  <c r="I15" i="2" s="1"/>
  <c r="BD41" i="3"/>
  <c r="BC41" i="3"/>
  <c r="BA41" i="3"/>
  <c r="G41" i="3"/>
  <c r="BB41" i="3" s="1"/>
  <c r="B15" i="2"/>
  <c r="A15" i="2"/>
  <c r="C45" i="3"/>
  <c r="BE38" i="3"/>
  <c r="BE39" i="3" s="1"/>
  <c r="I14" i="2" s="1"/>
  <c r="BD38" i="3"/>
  <c r="BD39" i="3" s="1"/>
  <c r="H14" i="2" s="1"/>
  <c r="BC38" i="3"/>
  <c r="BC39" i="3" s="1"/>
  <c r="G14" i="2" s="1"/>
  <c r="BB38" i="3"/>
  <c r="BB39" i="3" s="1"/>
  <c r="F14" i="2" s="1"/>
  <c r="G38" i="3"/>
  <c r="BA38" i="3" s="1"/>
  <c r="BA39" i="3" s="1"/>
  <c r="E14" i="2" s="1"/>
  <c r="B14" i="2"/>
  <c r="A14" i="2"/>
  <c r="C39" i="3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13" i="2"/>
  <c r="A13" i="2"/>
  <c r="C36" i="3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12" i="2"/>
  <c r="A12" i="2"/>
  <c r="C28" i="3"/>
  <c r="BE22" i="3"/>
  <c r="BE23" i="3" s="1"/>
  <c r="I11" i="2" s="1"/>
  <c r="BD22" i="3"/>
  <c r="BD23" i="3" s="1"/>
  <c r="H11" i="2" s="1"/>
  <c r="BC22" i="3"/>
  <c r="BC23" i="3" s="1"/>
  <c r="G11" i="2" s="1"/>
  <c r="BB22" i="3"/>
  <c r="BB23" i="3" s="1"/>
  <c r="F11" i="2" s="1"/>
  <c r="G22" i="3"/>
  <c r="BA22" i="3" s="1"/>
  <c r="BA23" i="3" s="1"/>
  <c r="E11" i="2" s="1"/>
  <c r="B11" i="2"/>
  <c r="A11" i="2"/>
  <c r="C23" i="3"/>
  <c r="BE19" i="3"/>
  <c r="BE20" i="3" s="1"/>
  <c r="I10" i="2" s="1"/>
  <c r="BD19" i="3"/>
  <c r="BD20" i="3" s="1"/>
  <c r="H10" i="2" s="1"/>
  <c r="BC19" i="3"/>
  <c r="BC20" i="3" s="1"/>
  <c r="G10" i="2" s="1"/>
  <c r="BB19" i="3"/>
  <c r="BB20" i="3" s="1"/>
  <c r="F10" i="2" s="1"/>
  <c r="G19" i="3"/>
  <c r="BA19" i="3" s="1"/>
  <c r="BA20" i="3" s="1"/>
  <c r="E10" i="2" s="1"/>
  <c r="B10" i="2"/>
  <c r="A10" i="2"/>
  <c r="C20" i="3"/>
  <c r="BE16" i="3"/>
  <c r="BD16" i="3"/>
  <c r="BC16" i="3"/>
  <c r="BB16" i="3"/>
  <c r="G16" i="3"/>
  <c r="BA16" i="3" s="1"/>
  <c r="BE15" i="3"/>
  <c r="BE17" i="3" s="1"/>
  <c r="I9" i="2" s="1"/>
  <c r="BD15" i="3"/>
  <c r="BC15" i="3"/>
  <c r="BB15" i="3"/>
  <c r="G15" i="3"/>
  <c r="BA15" i="3" s="1"/>
  <c r="B9" i="2"/>
  <c r="A9" i="2"/>
  <c r="C17" i="3"/>
  <c r="BE12" i="3"/>
  <c r="BD12" i="3"/>
  <c r="BC12" i="3"/>
  <c r="BB12" i="3"/>
  <c r="G12" i="3"/>
  <c r="BA12" i="3" s="1"/>
  <c r="BE11" i="3"/>
  <c r="BE13" i="3" s="1"/>
  <c r="I8" i="2" s="1"/>
  <c r="BD11" i="3"/>
  <c r="BC11" i="3"/>
  <c r="BB11" i="3"/>
  <c r="G11" i="3"/>
  <c r="BA11" i="3" s="1"/>
  <c r="B8" i="2"/>
  <c r="A8" i="2"/>
  <c r="C13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E7" i="2" s="1"/>
  <c r="B7" i="2"/>
  <c r="A7" i="2"/>
  <c r="C9" i="3"/>
  <c r="C4" i="3"/>
  <c r="F3" i="3"/>
  <c r="C3" i="3"/>
  <c r="C2" i="2"/>
  <c r="C1" i="2"/>
  <c r="F31" i="1"/>
  <c r="G8" i="1"/>
  <c r="BB13" i="3" l="1"/>
  <c r="F8" i="2" s="1"/>
  <c r="BD13" i="3"/>
  <c r="H8" i="2" s="1"/>
  <c r="BD17" i="3"/>
  <c r="H9" i="2" s="1"/>
  <c r="BC67" i="3"/>
  <c r="G18" i="2" s="1"/>
  <c r="BE67" i="3"/>
  <c r="I18" i="2" s="1"/>
  <c r="BC84" i="3"/>
  <c r="G21" i="2" s="1"/>
  <c r="BC89" i="3"/>
  <c r="G22" i="2" s="1"/>
  <c r="BA84" i="3"/>
  <c r="E21" i="2" s="1"/>
  <c r="BE76" i="3"/>
  <c r="I20" i="2" s="1"/>
  <c r="BA50" i="3"/>
  <c r="E16" i="2" s="1"/>
  <c r="BC50" i="3"/>
  <c r="G16" i="2" s="1"/>
  <c r="BA45" i="3"/>
  <c r="E15" i="2" s="1"/>
  <c r="BE36" i="3"/>
  <c r="I13" i="2" s="1"/>
  <c r="BB89" i="3"/>
  <c r="F22" i="2" s="1"/>
  <c r="BE89" i="3"/>
  <c r="I22" i="2" s="1"/>
  <c r="BD71" i="3"/>
  <c r="H19" i="2" s="1"/>
  <c r="BC17" i="3"/>
  <c r="G9" i="2" s="1"/>
  <c r="BD28" i="3"/>
  <c r="H12" i="2" s="1"/>
  <c r="BC28" i="3"/>
  <c r="G12" i="2" s="1"/>
  <c r="BC45" i="3"/>
  <c r="G15" i="2" s="1"/>
  <c r="BA67" i="3"/>
  <c r="E18" i="2" s="1"/>
  <c r="BE28" i="3"/>
  <c r="I12" i="2" s="1"/>
  <c r="BD50" i="3"/>
  <c r="H16" i="2" s="1"/>
  <c r="BC76" i="3"/>
  <c r="G20" i="2" s="1"/>
  <c r="BA89" i="3"/>
  <c r="E22" i="2" s="1"/>
  <c r="BC13" i="3"/>
  <c r="G8" i="2" s="1"/>
  <c r="BA17" i="3"/>
  <c r="E9" i="2" s="1"/>
  <c r="BD36" i="3"/>
  <c r="H13" i="2" s="1"/>
  <c r="BC36" i="3"/>
  <c r="G13" i="2" s="1"/>
  <c r="BE50" i="3"/>
  <c r="I16" i="2" s="1"/>
  <c r="BC63" i="3"/>
  <c r="G17" i="2" s="1"/>
  <c r="BA63" i="3"/>
  <c r="E17" i="2" s="1"/>
  <c r="BE63" i="3"/>
  <c r="I17" i="2" s="1"/>
  <c r="BD67" i="3"/>
  <c r="H18" i="2" s="1"/>
  <c r="BA71" i="3"/>
  <c r="E19" i="2" s="1"/>
  <c r="BB84" i="3"/>
  <c r="F21" i="2" s="1"/>
  <c r="BE84" i="3"/>
  <c r="I21" i="2" s="1"/>
  <c r="BD63" i="3"/>
  <c r="H17" i="2" s="1"/>
  <c r="BB28" i="3"/>
  <c r="F12" i="2" s="1"/>
  <c r="BB36" i="3"/>
  <c r="F13" i="2" s="1"/>
  <c r="BD45" i="3"/>
  <c r="H15" i="2" s="1"/>
  <c r="BB63" i="3"/>
  <c r="F17" i="2" s="1"/>
  <c r="BD76" i="3"/>
  <c r="H20" i="2" s="1"/>
  <c r="BB17" i="3"/>
  <c r="F9" i="2" s="1"/>
  <c r="BB67" i="3"/>
  <c r="F18" i="2" s="1"/>
  <c r="BB71" i="3"/>
  <c r="F19" i="2" s="1"/>
  <c r="BB76" i="3"/>
  <c r="F20" i="2" s="1"/>
  <c r="BD84" i="3"/>
  <c r="H21" i="2" s="1"/>
  <c r="BD89" i="3"/>
  <c r="H22" i="2" s="1"/>
  <c r="BA13" i="3"/>
  <c r="E8" i="2" s="1"/>
  <c r="BA28" i="3"/>
  <c r="E12" i="2" s="1"/>
  <c r="BA36" i="3"/>
  <c r="E13" i="2" s="1"/>
  <c r="BB45" i="3"/>
  <c r="F15" i="2" s="1"/>
  <c r="BB50" i="3"/>
  <c r="F16" i="2" s="1"/>
  <c r="G9" i="3"/>
  <c r="G13" i="3"/>
  <c r="G17" i="3"/>
  <c r="G20" i="3"/>
  <c r="G23" i="3"/>
  <c r="G28" i="3"/>
  <c r="G36" i="3"/>
  <c r="G39" i="3"/>
  <c r="G45" i="3"/>
  <c r="G50" i="3"/>
  <c r="G63" i="3"/>
  <c r="G67" i="3"/>
  <c r="G71" i="3"/>
  <c r="G76" i="3"/>
  <c r="G84" i="3"/>
  <c r="G89" i="3"/>
  <c r="I24" i="2" l="1"/>
  <c r="C20" i="1" s="1"/>
  <c r="G24" i="2"/>
  <c r="C14" i="1" s="1"/>
  <c r="H24" i="2"/>
  <c r="C15" i="1" s="1"/>
  <c r="F24" i="2"/>
  <c r="C17" i="1" s="1"/>
  <c r="E24" i="2"/>
  <c r="C16" i="1" s="1"/>
  <c r="G32" i="2" l="1"/>
  <c r="I32" i="2" s="1"/>
  <c r="G17" i="1" s="1"/>
  <c r="G30" i="2"/>
  <c r="I30" i="2" s="1"/>
  <c r="G35" i="2"/>
  <c r="I35" i="2" s="1"/>
  <c r="G20" i="1" s="1"/>
  <c r="G29" i="2"/>
  <c r="I29" i="2" s="1"/>
  <c r="G14" i="1" s="1"/>
  <c r="G31" i="2"/>
  <c r="I31" i="2" s="1"/>
  <c r="G16" i="1" s="1"/>
  <c r="G33" i="2"/>
  <c r="I33" i="2" s="1"/>
  <c r="G18" i="1" s="1"/>
  <c r="C18" i="1"/>
  <c r="C21" i="1" s="1"/>
  <c r="G34" i="2"/>
  <c r="I34" i="2" s="1"/>
  <c r="H36" i="2" l="1"/>
  <c r="C22" i="1" l="1"/>
  <c r="F32" i="1" s="1"/>
  <c r="F33" i="1" l="1"/>
  <c r="F34" i="1" s="1"/>
</calcChain>
</file>

<file path=xl/sharedStrings.xml><?xml version="1.0" encoding="utf-8"?>
<sst xmlns="http://schemas.openxmlformats.org/spreadsheetml/2006/main" count="326" uniqueCount="222">
  <si>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</si>
  <si>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</si>
  <si>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</si>
  <si>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</si>
  <si>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</si>
  <si>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</si>
  <si>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</si>
  <si>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</si>
  <si>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</si>
  <si>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</si>
  <si>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</si>
  <si>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</si>
  <si>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</si>
  <si>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</si>
  <si>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</si>
  <si>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</si>
  <si>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</si>
  <si>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</si>
  <si>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</si>
  <si>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</si>
  <si>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</si>
  <si>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</si>
  <si>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</si>
  <si>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</si>
  <si>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</si>
  <si>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</si>
  <si>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</si>
  <si>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</si>
  <si>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</si>
  <si>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</si>
  <si>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</si>
  <si>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</si>
  <si>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</si>
  <si>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</si>
  <si>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</si>
  <si>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</si>
  <si>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</si>
  <si>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</si>
  <si>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</si>
  <si>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</si>
  <si>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</si>
  <si>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</si>
  <si>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</si>
  <si>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</si>
  <si>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</si>
  <si>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</si>
  <si>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</si>
  <si>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</si>
  <si>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</si>
  <si>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</si>
  <si>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</si>
  <si>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</si>
  <si>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</si>
  <si>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</si>
  <si>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</si>
  <si>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</si>
  <si>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</si>
  <si>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</si>
  <si>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</si>
  <si>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</si>
  <si>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</si>
  <si>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</si>
  <si>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</si>
  <si>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</si>
  <si>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</si>
  <si>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</si>
  <si>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</si>
  <si>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</si>
  <si>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3</t>
  </si>
  <si>
    <t>Svislé a kompletní konstrukce</t>
  </si>
  <si>
    <t>342 27-0042.RAA</t>
  </si>
  <si>
    <t>m2</t>
  </si>
  <si>
    <t>61</t>
  </si>
  <si>
    <t>Upravy povrchů vnitřní</t>
  </si>
  <si>
    <t>612 42-0010.RA0</t>
  </si>
  <si>
    <t xml:space="preserve">Omítka stěn vnitřní vápenocementová hrubá zatřená </t>
  </si>
  <si>
    <t>612 10-0010.RA0</t>
  </si>
  <si>
    <t xml:space="preserve">Hrubá výplň rýh ve stěnách </t>
  </si>
  <si>
    <t>63</t>
  </si>
  <si>
    <t>Podlahy a podlahové konstrukce</t>
  </si>
  <si>
    <t>630 90-0020.RAB</t>
  </si>
  <si>
    <t>Vybourání betonové mazaniny tloušťka 10 cm</t>
  </si>
  <si>
    <t>631 32-0022.RAA</t>
  </si>
  <si>
    <t>Mazanina vyztužená sítí, beton C 12/15, tl. 10 cm vyztužená sítí - drát 5,0 oka 100/100 mm</t>
  </si>
  <si>
    <t>64</t>
  </si>
  <si>
    <t>Výplně otvorů</t>
  </si>
  <si>
    <t>642 94-0014.RA0</t>
  </si>
  <si>
    <t xml:space="preserve">Dveře jednokřídlové 80/197, překlad, zárubeň, práh </t>
  </si>
  <si>
    <t>kus</t>
  </si>
  <si>
    <t>94</t>
  </si>
  <si>
    <t>Lešení a stavební výtahy</t>
  </si>
  <si>
    <t>941 95-5001.R00</t>
  </si>
  <si>
    <t xml:space="preserve">Lešení lehké pomocné, výška podlahy do 1,2 m </t>
  </si>
  <si>
    <t>96</t>
  </si>
  <si>
    <t>Bourání konstrukcí</t>
  </si>
  <si>
    <t>968 07-1125.R00</t>
  </si>
  <si>
    <t xml:space="preserve">Vyvěšení, zavěšení křídel dveří pl. 2 m2 </t>
  </si>
  <si>
    <t>968 07-2455.R00</t>
  </si>
  <si>
    <t xml:space="preserve">Vybourání kovových dveřních zárubní pl. do 2 m2 </t>
  </si>
  <si>
    <t>962 20-0011.RAA</t>
  </si>
  <si>
    <t>Bourání příček z cihel pálených tloušťka 10 cm</t>
  </si>
  <si>
    <t>97</t>
  </si>
  <si>
    <t>Prorážení otvorů</t>
  </si>
  <si>
    <t>978 20-0010.RA0</t>
  </si>
  <si>
    <t xml:space="preserve">Otlučení vnitřních omítek stěn vápenocem. 100 % </t>
  </si>
  <si>
    <t>979 98-1101.R00</t>
  </si>
  <si>
    <t xml:space="preserve">Kontejner, suť bez příměsí, odvoz a likvidace, 3 t </t>
  </si>
  <si>
    <t>t</t>
  </si>
  <si>
    <t>979 08-7113.R00</t>
  </si>
  <si>
    <t xml:space="preserve">Nakládání vybouraných hmot na dopravní prostředky </t>
  </si>
  <si>
    <t>979 99-0101.R00</t>
  </si>
  <si>
    <t xml:space="preserve">Poplatek za skládku suti - směs betonu a cihel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</si>
  <si>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</si>
  <si>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</si>
  <si>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</si>
  <si>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</si>
  <si>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99</t>
  </si>
  <si>
    <t>Staveništní přesun hmot</t>
  </si>
  <si>
    <t>998 01-1001.R00</t>
  </si>
  <si>
    <t xml:space="preserve">Přesun hmot pro budovy zděné výšky do 6 m </t>
  </si>
  <si>
    <t>721</t>
  </si>
  <si>
    <t>Vnitřní kanalizace</t>
  </si>
  <si>
    <t>721 20-0001.RA0</t>
  </si>
  <si>
    <t xml:space="preserve">Kanalizace vnitřní připojovací, PP, D 50x1,8 mm </t>
  </si>
  <si>
    <t>m</t>
  </si>
  <si>
    <t>721 20-0002.RA0</t>
  </si>
  <si>
    <t xml:space="preserve">Kanalizace vnitřní odpadní PP,      D 100 x 2,7 mm </t>
  </si>
  <si>
    <t>Ostatní nezměřitelné práce na vnitřní kanalizaci odhad</t>
  </si>
  <si>
    <t>h</t>
  </si>
  <si>
    <t>998 72-1101.R00</t>
  </si>
  <si>
    <t xml:space="preserve">Přesun hmot pro vnitřní kanalizaci, výšky do 6 m </t>
  </si>
  <si>
    <t>722</t>
  </si>
  <si>
    <t>Vnitřní vodovod</t>
  </si>
  <si>
    <t>722 19-0222.R00</t>
  </si>
  <si>
    <t xml:space="preserve">Přípojky vodovodní pro pevné připojení DN 20 </t>
  </si>
  <si>
    <t>soubor</t>
  </si>
  <si>
    <t>2</t>
  </si>
  <si>
    <t>Ostatní nezměřitelné práce na vnitřním vodovodu odhad</t>
  </si>
  <si>
    <t>998 72-2101.R00</t>
  </si>
  <si>
    <t xml:space="preserve">Přesun hmot pro vnitřní vodovod, výšky do 6 m </t>
  </si>
  <si>
    <t>725</t>
  </si>
  <si>
    <t>Zařizovací předměty</t>
  </si>
  <si>
    <t>725 33-0820.R00</t>
  </si>
  <si>
    <t xml:space="preserve">Demontáž výlevky diturvitové </t>
  </si>
  <si>
    <t>725 29-0010.RA0</t>
  </si>
  <si>
    <t xml:space="preserve">Demontáž klozetu včetně splachovací nádrže </t>
  </si>
  <si>
    <t>725 29-0020.RA0</t>
  </si>
  <si>
    <t xml:space="preserve">Demontáž umyvadla včetně baterie a konzol </t>
  </si>
  <si>
    <t>725 21-2370.R00</t>
  </si>
  <si>
    <t xml:space="preserve">Umyvadlo pro invalidy, se zápachovou uzávěrkou </t>
  </si>
  <si>
    <t>725 20-0010.RA0</t>
  </si>
  <si>
    <t xml:space="preserve">Montáž zařizovacích předmětů - klozet </t>
  </si>
  <si>
    <t>642-32401</t>
  </si>
  <si>
    <t xml:space="preserve">Klozet kombi invalidní </t>
  </si>
  <si>
    <t>725 82-9201.RT1</t>
  </si>
  <si>
    <t>Montáž baterie umyvadlové chromové včetně dodávky pákové baterie</t>
  </si>
  <si>
    <t>725 29-9101.R00</t>
  </si>
  <si>
    <t xml:space="preserve">Montáž koupelnových invalidních madel </t>
  </si>
  <si>
    <t>725 29-1146.R00</t>
  </si>
  <si>
    <t>725 29-1142.R00</t>
  </si>
  <si>
    <t>998 72-5101.R00</t>
  </si>
  <si>
    <t xml:space="preserve">Přesun hmot pro zařizovací předměty, výšky do 6 m </t>
  </si>
  <si>
    <t>735</t>
  </si>
  <si>
    <t>Otopná tělesa</t>
  </si>
  <si>
    <t>735 12-1220.R00</t>
  </si>
  <si>
    <t xml:space="preserve">Otopná tělesa ocel.článková,plech tl.1,25, 500/150 </t>
  </si>
  <si>
    <t>735 12-1810.R00</t>
  </si>
  <si>
    <t xml:space="preserve">Demontáž otopných těles ocelových článkových </t>
  </si>
  <si>
    <t>767</t>
  </si>
  <si>
    <t>Konstrukce zámečnické</t>
  </si>
  <si>
    <t>767 64-9194.R00</t>
  </si>
  <si>
    <t xml:space="preserve">Montáž doplňků dveří, madla </t>
  </si>
  <si>
    <t>611-91425</t>
  </si>
  <si>
    <t xml:space="preserve">Madla invalidní na dveře </t>
  </si>
  <si>
    <t>771</t>
  </si>
  <si>
    <t>Podlahy z dlaždic a obklady</t>
  </si>
  <si>
    <t>771 57-0014.RAI</t>
  </si>
  <si>
    <t>Dlažba z dlaždic keramických 30 x 30 cm do tmele, dlažba ve specifikaci</t>
  </si>
  <si>
    <t>597-62314.1</t>
  </si>
  <si>
    <t>998 77-1101.R00</t>
  </si>
  <si>
    <t xml:space="preserve">Přesun hmot pro podlahy z dlaždic, výšky do 6 m </t>
  </si>
  <si>
    <t>781</t>
  </si>
  <si>
    <t>Obklady keramické</t>
  </si>
  <si>
    <t>781 41-5016.RAH</t>
  </si>
  <si>
    <t>781 90-0010.RA0</t>
  </si>
  <si>
    <t xml:space="preserve">Odsekání obkladů vnitřních </t>
  </si>
  <si>
    <t>597-81530</t>
  </si>
  <si>
    <t>998 78-1101.R00</t>
  </si>
  <si>
    <t xml:space="preserve">Přesun hmot pro obklady keramické, výšky do 6 m </t>
  </si>
  <si>
    <t>781 49-1001.R00</t>
  </si>
  <si>
    <t xml:space="preserve">Montáž lišt k obkladům </t>
  </si>
  <si>
    <t>597-60102.A</t>
  </si>
  <si>
    <t xml:space="preserve">Lišta rohová plastová na obklad ukončovací 8 mm </t>
  </si>
  <si>
    <t>784</t>
  </si>
  <si>
    <t>Malby</t>
  </si>
  <si>
    <t>784 40-1801.R00</t>
  </si>
  <si>
    <t xml:space="preserve">Odstranění malby obroušením v místnosti H do 3,8 m </t>
  </si>
  <si>
    <t>784 16-1101.R00</t>
  </si>
  <si>
    <t>784 16-5111.R00</t>
  </si>
  <si>
    <t>M21</t>
  </si>
  <si>
    <t>Elektromontáže</t>
  </si>
  <si>
    <t>210 29-0001.R00</t>
  </si>
  <si>
    <t xml:space="preserve">D+M signalizačního systému nouzového volání </t>
  </si>
  <si>
    <t>Individuální mimostaveništní doprava</t>
  </si>
  <si>
    <t>0,00</t>
  </si>
  <si>
    <t>Kompletační činnost zhotovitele</t>
  </si>
  <si>
    <t>Mimořádně ztížené dopravní podmínky</t>
  </si>
  <si>
    <t>Provozní vlivy</t>
  </si>
  <si>
    <t>Rezerva 10%</t>
  </si>
  <si>
    <t>Zařízení staveniště</t>
  </si>
  <si>
    <t>Území se ztíženými výrobními podmínkami</t>
  </si>
  <si>
    <t>VODIN s.r.o.</t>
  </si>
  <si>
    <t xml:space="preserve">Příčka z desek porobet.hladkých, tloušťka 10 cm </t>
  </si>
  <si>
    <t xml:space="preserve">Madlo dvojité sklopné nerez dl.cca 800 mm </t>
  </si>
  <si>
    <t xml:space="preserve">Madlo dvojité pevné nerez dl.cca 800 mm </t>
  </si>
  <si>
    <t xml:space="preserve">Dlaždice 30x30, bílá mat </t>
  </si>
  <si>
    <t>Obklad pórovinový do tmele 25 x 33 cm, bez dodávky obkladu</t>
  </si>
  <si>
    <t xml:space="preserve">Obklad 25x33 cm lesk </t>
  </si>
  <si>
    <t xml:space="preserve">Penetrace podkladu 1x </t>
  </si>
  <si>
    <t xml:space="preserve">Malba otěruvzdorná, bílá, bez penetrace, 1 x </t>
  </si>
  <si>
    <t>Základní škola Mohelno, okres Třebíč</t>
  </si>
  <si>
    <t>SO 06 Základní škola Mohelno, okres Třebíč- toalety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</si>
</sst>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  <xf numFmtId="1" fontId="7" fillId="0" borderId="33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3"/>
  <sheetViews>
    <sheetView tabSelected="1" workbookViewId="0">
      <selection activeCell="E35" sqref="E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7.5703125" customWidth="1"/>
    <col min="6" max="6" width="17.4257812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220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221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50"/>
      <c r="D7" s="151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50"/>
      <c r="D8" s="151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52" t="s">
        <v>211</v>
      </c>
      <c r="F11" s="153"/>
      <c r="G11" s="154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 t="str">
        <f>Rekapitulace!A29</f>
        <v>Individuální mimostaveništní doprava</v>
      </c>
      <c r="E14" s="39"/>
      <c r="F14" s="40"/>
      <c r="G14" s="37">
        <f>Rekapitulace!I29</f>
        <v>0</v>
      </c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 t="str">
        <f>Rekapitulace!A30</f>
        <v>Kompletační činnost zhotovitele</v>
      </c>
      <c r="E15" s="41"/>
      <c r="F15" s="42"/>
      <c r="G15" s="37">
        <v>0</v>
      </c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 t="str">
        <f>Rekapitulace!A31</f>
        <v>Mimořádně ztížené dopravní podmínky</v>
      </c>
      <c r="E16" s="41"/>
      <c r="F16" s="42"/>
      <c r="G16" s="37">
        <f>Rekapitulace!I31</f>
        <v>0</v>
      </c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 t="str">
        <f>Rekapitulace!A32</f>
        <v>Provozní vlivy</v>
      </c>
      <c r="E17" s="41"/>
      <c r="F17" s="42"/>
      <c r="G17" s="37">
        <f>Rekapitulace!I32</f>
        <v>0</v>
      </c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 t="str">
        <f>Rekapitulace!A33</f>
        <v>Rezerva 10%</v>
      </c>
      <c r="E18" s="41"/>
      <c r="F18" s="42"/>
      <c r="G18" s="37">
        <f>Rekapitulace!I33</f>
        <v>0</v>
      </c>
    </row>
    <row r="19" spans="1:7" ht="15.95" customHeight="1" x14ac:dyDescent="0.2">
      <c r="A19" s="44"/>
      <c r="B19" s="36"/>
      <c r="C19" s="37"/>
      <c r="D19" s="19" t="str">
        <f>Rekapitulace!A34</f>
        <v>Zařízení staveniště</v>
      </c>
      <c r="E19" s="41"/>
      <c r="F19" s="42"/>
      <c r="G19" s="37">
        <v>0</v>
      </c>
    </row>
    <row r="20" spans="1:7" ht="15.95" customHeight="1" x14ac:dyDescent="0.2">
      <c r="A20" s="44" t="s">
        <v>27</v>
      </c>
      <c r="B20" s="36"/>
      <c r="C20" s="37">
        <f>HZS</f>
        <v>0</v>
      </c>
      <c r="D20" s="19" t="str">
        <f>Rekapitulace!A35</f>
        <v>Území se ztíženými výrobními podmínkami</v>
      </c>
      <c r="E20" s="41"/>
      <c r="F20" s="42"/>
      <c r="G20" s="37">
        <f>Rekapitulace!I35</f>
        <v>0</v>
      </c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ROUND(PRODUCT(F30,C31/100),0)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ROUND(PRODUCT(F32,C33/100),0)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ROUND(SUM(F29:F33),0)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55"/>
      <c r="C37" s="155"/>
      <c r="D37" s="155"/>
      <c r="E37" s="155"/>
      <c r="F37" s="155"/>
      <c r="G37" s="155"/>
      <c r="H37" t="s">
        <v>4</v>
      </c>
    </row>
    <row r="38" spans="1:8" ht="12.75" customHeight="1" x14ac:dyDescent="0.2">
      <c r="A38" s="62"/>
      <c r="B38" s="155"/>
      <c r="C38" s="155"/>
      <c r="D38" s="155"/>
      <c r="E38" s="155"/>
      <c r="F38" s="155"/>
      <c r="G38" s="155"/>
      <c r="H38" t="s">
        <v>4</v>
      </c>
    </row>
    <row r="39" spans="1:8" x14ac:dyDescent="0.2">
      <c r="A39" s="62"/>
      <c r="B39" s="155"/>
      <c r="C39" s="155"/>
      <c r="D39" s="155"/>
      <c r="E39" s="155"/>
      <c r="F39" s="155"/>
      <c r="G39" s="155"/>
      <c r="H39" t="s">
        <v>4</v>
      </c>
    </row>
    <row r="40" spans="1:8" x14ac:dyDescent="0.2">
      <c r="A40" s="62"/>
      <c r="B40" s="155"/>
      <c r="C40" s="155"/>
      <c r="D40" s="155"/>
      <c r="E40" s="155"/>
      <c r="F40" s="155"/>
      <c r="G40" s="155"/>
      <c r="H40" t="s">
        <v>4</v>
      </c>
    </row>
    <row r="41" spans="1:8" x14ac:dyDescent="0.2">
      <c r="A41" s="62"/>
      <c r="B41" s="155"/>
      <c r="C41" s="155"/>
      <c r="D41" s="155"/>
      <c r="E41" s="155"/>
      <c r="F41" s="155"/>
      <c r="G41" s="155"/>
      <c r="H41" t="s">
        <v>4</v>
      </c>
    </row>
    <row r="42" spans="1:8" x14ac:dyDescent="0.2">
      <c r="A42" s="62"/>
      <c r="B42" s="155"/>
      <c r="C42" s="155"/>
      <c r="D42" s="155"/>
      <c r="E42" s="155"/>
      <c r="F42" s="155"/>
      <c r="G42" s="155"/>
      <c r="H42" t="s">
        <v>4</v>
      </c>
    </row>
    <row r="43" spans="1:8" ht="3" customHeight="1" x14ac:dyDescent="0.2">
      <c r="A43" s="62"/>
      <c r="B43" s="155"/>
      <c r="C43" s="155"/>
      <c r="D43" s="155"/>
      <c r="E43" s="155"/>
      <c r="F43" s="155"/>
      <c r="G43" s="155"/>
      <c r="H43" t="s">
        <v>4</v>
      </c>
    </row>
    <row r="44" spans="1:8" x14ac:dyDescent="0.2">
      <c r="B44" s="149"/>
      <c r="C44" s="149"/>
      <c r="D44" s="149"/>
      <c r="E44" s="149"/>
      <c r="F44" s="149"/>
      <c r="G44" s="149"/>
    </row>
    <row r="45" spans="1:8" x14ac:dyDescent="0.2">
      <c r="B45" s="149"/>
      <c r="C45" s="149"/>
      <c r="D45" s="149"/>
      <c r="E45" s="149"/>
      <c r="F45" s="149"/>
      <c r="G45" s="149"/>
    </row>
    <row r="46" spans="1:8" x14ac:dyDescent="0.2">
      <c r="B46" s="149"/>
      <c r="C46" s="149"/>
      <c r="D46" s="149"/>
      <c r="E46" s="149"/>
      <c r="F46" s="149"/>
      <c r="G46" s="149"/>
    </row>
    <row r="47" spans="1:8" x14ac:dyDescent="0.2">
      <c r="B47" s="149"/>
      <c r="C47" s="149"/>
      <c r="D47" s="149"/>
      <c r="E47" s="149"/>
      <c r="F47" s="149"/>
      <c r="G47" s="149"/>
    </row>
    <row r="48" spans="1:8" x14ac:dyDescent="0.2">
      <c r="B48" s="149"/>
      <c r="C48" s="149"/>
      <c r="D48" s="149"/>
      <c r="E48" s="149"/>
      <c r="F48" s="149"/>
      <c r="G48" s="149"/>
    </row>
    <row r="49" spans="2:7" x14ac:dyDescent="0.2">
      <c r="B49" s="149"/>
      <c r="C49" s="149"/>
      <c r="D49" s="149"/>
      <c r="E49" s="149"/>
      <c r="F49" s="149"/>
      <c r="G49" s="149"/>
    </row>
    <row r="50" spans="2:7" x14ac:dyDescent="0.2">
      <c r="B50" s="149"/>
      <c r="C50" s="149"/>
      <c r="D50" s="149"/>
      <c r="E50" s="149"/>
      <c r="F50" s="149"/>
      <c r="G50" s="149"/>
    </row>
    <row r="51" spans="2:7" x14ac:dyDescent="0.2">
      <c r="B51" s="149"/>
      <c r="C51" s="149"/>
      <c r="D51" s="149"/>
      <c r="E51" s="149"/>
      <c r="F51" s="149"/>
      <c r="G51" s="149"/>
    </row>
    <row r="52" spans="2:7" x14ac:dyDescent="0.2">
      <c r="B52" s="149"/>
      <c r="C52" s="149"/>
      <c r="D52" s="149"/>
      <c r="E52" s="149"/>
      <c r="F52" s="149"/>
      <c r="G52" s="149"/>
    </row>
    <row r="53" spans="2:7" x14ac:dyDescent="0.2">
      <c r="B53" s="149"/>
      <c r="C53" s="149"/>
      <c r="D53" s="149"/>
      <c r="E53" s="149"/>
      <c r="F53" s="149"/>
      <c r="G53" s="149"/>
    </row>
  </sheetData>
  <mergeCells count="14">
    <mergeCell ref="B45:G45"/>
    <mergeCell ref="C7:D7"/>
    <mergeCell ref="C8:D8"/>
    <mergeCell ref="E11:G11"/>
    <mergeCell ref="B37:G43"/>
    <mergeCell ref="B44:G44"/>
    <mergeCell ref="B52:G52"/>
    <mergeCell ref="B53:G53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7"/>
  <sheetViews>
    <sheetView workbookViewId="0">
      <selection activeCell="M19" sqref="M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7.5703125" bestFit="1" customWidth="1"/>
    <col min="9" max="9" width="10.7109375" customWidth="1"/>
  </cols>
  <sheetData>
    <row r="1" spans="1:9" ht="13.5" thickTop="1" x14ac:dyDescent="0.2">
      <c r="A1" s="156" t="s">
        <v>5</v>
      </c>
      <c r="B1" s="157"/>
      <c r="C1" s="63" t="str">
        <f>CONCATENATE(cislostavby," ",nazevstavby)</f>
        <v xml:space="preserve"> SO 06 Základní škola Mohelno, okres Třebíč- toalety</v>
      </c>
      <c r="D1" s="64"/>
      <c r="E1" s="65"/>
      <c r="F1" s="64"/>
      <c r="G1" s="64"/>
      <c r="H1" s="66"/>
      <c r="I1" s="67"/>
    </row>
    <row r="2" spans="1:9" ht="13.5" thickBot="1" x14ac:dyDescent="0.25">
      <c r="A2" s="158" t="s">
        <v>1</v>
      </c>
      <c r="B2" s="159"/>
      <c r="C2" s="68" t="str">
        <f>CONCATENATE(cisloobjektu," ",nazevobjektu)</f>
        <v xml:space="preserve"> Základní škola Mohelno, okres Třebíč</v>
      </c>
      <c r="D2" s="69"/>
      <c r="E2" s="70"/>
      <c r="F2" s="69"/>
      <c r="G2" s="160"/>
      <c r="H2" s="160"/>
      <c r="I2" s="161"/>
    </row>
    <row r="3" spans="1:9" ht="13.5" thickTop="1" x14ac:dyDescent="0.2"/>
    <row r="4" spans="1:9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9" x14ac:dyDescent="0.2">
      <c r="A7" s="145" t="str">
        <f>Položky!B7</f>
        <v>3</v>
      </c>
      <c r="B7" s="78" t="str">
        <f>Položky!C7</f>
        <v>Svislé a kompletní konstrukce</v>
      </c>
      <c r="D7" s="79"/>
      <c r="E7" s="146">
        <f>Položky!BA9</f>
        <v>0</v>
      </c>
      <c r="F7" s="147">
        <f>Položky!BB9</f>
        <v>0</v>
      </c>
      <c r="G7" s="147">
        <f>Položky!BC9</f>
        <v>0</v>
      </c>
      <c r="H7" s="147">
        <f>Položky!BD9</f>
        <v>0</v>
      </c>
      <c r="I7" s="148">
        <f>Položky!BE9</f>
        <v>0</v>
      </c>
    </row>
    <row r="8" spans="1:9" x14ac:dyDescent="0.2">
      <c r="A8" s="145" t="str">
        <f>Položky!B10</f>
        <v>61</v>
      </c>
      <c r="B8" s="78" t="str">
        <f>Položky!C10</f>
        <v>Upravy povrchů vnitřní</v>
      </c>
      <c r="D8" s="79"/>
      <c r="E8" s="146">
        <f>Položky!BA13</f>
        <v>0</v>
      </c>
      <c r="F8" s="147">
        <f>Položky!BB13</f>
        <v>0</v>
      </c>
      <c r="G8" s="147">
        <f>Položky!BC13</f>
        <v>0</v>
      </c>
      <c r="H8" s="147">
        <f>Položky!BD13</f>
        <v>0</v>
      </c>
      <c r="I8" s="148">
        <f>Položky!BE13</f>
        <v>0</v>
      </c>
    </row>
    <row r="9" spans="1:9" x14ac:dyDescent="0.2">
      <c r="A9" s="145" t="str">
        <f>Položky!B14</f>
        <v>63</v>
      </c>
      <c r="B9" s="78" t="str">
        <f>Položky!C14</f>
        <v>Podlahy a podlahové konstrukce</v>
      </c>
      <c r="D9" s="79"/>
      <c r="E9" s="146">
        <f>Položky!BA17</f>
        <v>0</v>
      </c>
      <c r="F9" s="147">
        <f>Položky!BB17</f>
        <v>0</v>
      </c>
      <c r="G9" s="147">
        <f>Položky!BC17</f>
        <v>0</v>
      </c>
      <c r="H9" s="147">
        <f>Položky!BD17</f>
        <v>0</v>
      </c>
      <c r="I9" s="148">
        <f>Položky!BE17</f>
        <v>0</v>
      </c>
    </row>
    <row r="10" spans="1:9" x14ac:dyDescent="0.2">
      <c r="A10" s="145" t="str">
        <f>Položky!B18</f>
        <v>64</v>
      </c>
      <c r="B10" s="78" t="str">
        <f>Položky!C18</f>
        <v>Výplně otvorů</v>
      </c>
      <c r="D10" s="79"/>
      <c r="E10" s="146">
        <f>Položky!BA20</f>
        <v>0</v>
      </c>
      <c r="F10" s="147">
        <f>Položky!BB20</f>
        <v>0</v>
      </c>
      <c r="G10" s="147">
        <f>Položky!BC20</f>
        <v>0</v>
      </c>
      <c r="H10" s="147">
        <f>Položky!BD20</f>
        <v>0</v>
      </c>
      <c r="I10" s="148">
        <f>Položky!BE20</f>
        <v>0</v>
      </c>
    </row>
    <row r="11" spans="1:9" x14ac:dyDescent="0.2">
      <c r="A11" s="145" t="str">
        <f>Položky!B21</f>
        <v>94</v>
      </c>
      <c r="B11" s="78" t="str">
        <f>Položky!C21</f>
        <v>Lešení a stavební výtahy</v>
      </c>
      <c r="D11" s="79"/>
      <c r="E11" s="146">
        <f>Položky!BA23</f>
        <v>0</v>
      </c>
      <c r="F11" s="147">
        <f>Položky!BB23</f>
        <v>0</v>
      </c>
      <c r="G11" s="147">
        <f>Položky!BC23</f>
        <v>0</v>
      </c>
      <c r="H11" s="147">
        <f>Položky!BD23</f>
        <v>0</v>
      </c>
      <c r="I11" s="148">
        <f>Položky!BE23</f>
        <v>0</v>
      </c>
    </row>
    <row r="12" spans="1:9" x14ac:dyDescent="0.2">
      <c r="A12" s="145" t="str">
        <f>Položky!B24</f>
        <v>96</v>
      </c>
      <c r="B12" s="78" t="str">
        <f>Položky!C24</f>
        <v>Bourání konstrukcí</v>
      </c>
      <c r="D12" s="79"/>
      <c r="E12" s="146">
        <f>Položky!BA28</f>
        <v>0</v>
      </c>
      <c r="F12" s="147">
        <f>Položky!BB28</f>
        <v>0</v>
      </c>
      <c r="G12" s="147">
        <f>Položky!BC28</f>
        <v>0</v>
      </c>
      <c r="H12" s="147">
        <f>Položky!BD28</f>
        <v>0</v>
      </c>
      <c r="I12" s="148">
        <f>Položky!BE28</f>
        <v>0</v>
      </c>
    </row>
    <row r="13" spans="1:9" x14ac:dyDescent="0.2">
      <c r="A13" s="145" t="str">
        <f>Položky!B29</f>
        <v>97</v>
      </c>
      <c r="B13" s="78" t="str">
        <f>Položky!C29</f>
        <v>Prorážení otvorů</v>
      </c>
      <c r="D13" s="79"/>
      <c r="E13" s="146">
        <f>Položky!BA36</f>
        <v>0</v>
      </c>
      <c r="F13" s="147">
        <f>Položky!BB36</f>
        <v>0</v>
      </c>
      <c r="G13" s="147">
        <f>Položky!BC36</f>
        <v>0</v>
      </c>
      <c r="H13" s="147">
        <f>Položky!BD36</f>
        <v>0</v>
      </c>
      <c r="I13" s="148">
        <f>Položky!BE36</f>
        <v>0</v>
      </c>
    </row>
    <row r="14" spans="1:9" x14ac:dyDescent="0.2">
      <c r="A14" s="145" t="str">
        <f>Položky!B37</f>
        <v>99</v>
      </c>
      <c r="B14" s="78" t="str">
        <f>Položky!C37</f>
        <v>Staveništní přesun hmot</v>
      </c>
      <c r="D14" s="79"/>
      <c r="E14" s="146">
        <f>Položky!BA39</f>
        <v>0</v>
      </c>
      <c r="F14" s="147">
        <f>Položky!BB39</f>
        <v>0</v>
      </c>
      <c r="G14" s="147">
        <f>Položky!BC39</f>
        <v>0</v>
      </c>
      <c r="H14" s="147">
        <f>Položky!BD39</f>
        <v>0</v>
      </c>
      <c r="I14" s="148">
        <f>Položky!BE39</f>
        <v>0</v>
      </c>
    </row>
    <row r="15" spans="1:9" x14ac:dyDescent="0.2">
      <c r="A15" s="145" t="str">
        <f>Položky!B40</f>
        <v>721</v>
      </c>
      <c r="B15" s="78" t="str">
        <f>Položky!C40</f>
        <v>Vnitřní kanalizace</v>
      </c>
      <c r="D15" s="79"/>
      <c r="E15" s="146">
        <f>Položky!BA45</f>
        <v>0</v>
      </c>
      <c r="F15" s="147">
        <f>Položky!BB45</f>
        <v>0</v>
      </c>
      <c r="G15" s="147">
        <f>Položky!BC45</f>
        <v>0</v>
      </c>
      <c r="H15" s="147">
        <f>Položky!BD45</f>
        <v>0</v>
      </c>
      <c r="I15" s="148">
        <f>Položky!BE45</f>
        <v>0</v>
      </c>
    </row>
    <row r="16" spans="1:9" x14ac:dyDescent="0.2">
      <c r="A16" s="145" t="str">
        <f>Položky!B46</f>
        <v>722</v>
      </c>
      <c r="B16" s="78" t="str">
        <f>Položky!C46</f>
        <v>Vnitřní vodovod</v>
      </c>
      <c r="D16" s="79"/>
      <c r="E16" s="146">
        <f>Položky!BA50</f>
        <v>0</v>
      </c>
      <c r="F16" s="147">
        <f>Položky!BB50</f>
        <v>0</v>
      </c>
      <c r="G16" s="147">
        <f>Položky!BC50</f>
        <v>0</v>
      </c>
      <c r="H16" s="147">
        <f>Položky!BD50</f>
        <v>0</v>
      </c>
      <c r="I16" s="148">
        <f>Položky!BE50</f>
        <v>0</v>
      </c>
    </row>
    <row r="17" spans="1:57" x14ac:dyDescent="0.2">
      <c r="A17" s="145" t="str">
        <f>Položky!B51</f>
        <v>725</v>
      </c>
      <c r="B17" s="78" t="str">
        <f>Položky!C51</f>
        <v>Zařizovací předměty</v>
      </c>
      <c r="D17" s="79"/>
      <c r="E17" s="146">
        <f>Položky!BA63</f>
        <v>0</v>
      </c>
      <c r="F17" s="147">
        <f>Položky!BB63</f>
        <v>0</v>
      </c>
      <c r="G17" s="147">
        <f>Položky!BC63</f>
        <v>0</v>
      </c>
      <c r="H17" s="147">
        <f>Položky!BD63</f>
        <v>0</v>
      </c>
      <c r="I17" s="148">
        <f>Položky!BE63</f>
        <v>0</v>
      </c>
    </row>
    <row r="18" spans="1:57" x14ac:dyDescent="0.2">
      <c r="A18" s="145" t="str">
        <f>Položky!B64</f>
        <v>735</v>
      </c>
      <c r="B18" s="78" t="str">
        <f>Položky!C64</f>
        <v>Otopná tělesa</v>
      </c>
      <c r="D18" s="79"/>
      <c r="E18" s="146">
        <f>Položky!BA67</f>
        <v>0</v>
      </c>
      <c r="F18" s="147">
        <f>Položky!BB67</f>
        <v>0</v>
      </c>
      <c r="G18" s="147">
        <f>Položky!BC67</f>
        <v>0</v>
      </c>
      <c r="H18" s="147">
        <f>Položky!BD67</f>
        <v>0</v>
      </c>
      <c r="I18" s="148">
        <f>Položky!BE67</f>
        <v>0</v>
      </c>
    </row>
    <row r="19" spans="1:57" x14ac:dyDescent="0.2">
      <c r="A19" s="145" t="str">
        <f>Položky!B68</f>
        <v>767</v>
      </c>
      <c r="B19" s="78" t="str">
        <f>Položky!C68</f>
        <v>Konstrukce zámečnické</v>
      </c>
      <c r="D19" s="79"/>
      <c r="E19" s="146">
        <f>Položky!BA71</f>
        <v>0</v>
      </c>
      <c r="F19" s="147">
        <f>Položky!BB71</f>
        <v>0</v>
      </c>
      <c r="G19" s="147">
        <f>Položky!BC71</f>
        <v>0</v>
      </c>
      <c r="H19" s="147">
        <f>Položky!BD71</f>
        <v>0</v>
      </c>
      <c r="I19" s="148">
        <f>Položky!BE71</f>
        <v>0</v>
      </c>
    </row>
    <row r="20" spans="1:57" x14ac:dyDescent="0.2">
      <c r="A20" s="145" t="str">
        <f>Položky!B72</f>
        <v>771</v>
      </c>
      <c r="B20" s="78" t="str">
        <f>Položky!C72</f>
        <v>Podlahy z dlaždic a obklady</v>
      </c>
      <c r="D20" s="79"/>
      <c r="E20" s="146">
        <f>Položky!BA76</f>
        <v>0</v>
      </c>
      <c r="F20" s="147">
        <f>Položky!BB76</f>
        <v>0</v>
      </c>
      <c r="G20" s="147">
        <f>Položky!BC76</f>
        <v>0</v>
      </c>
      <c r="H20" s="147">
        <f>Položky!BD76</f>
        <v>0</v>
      </c>
      <c r="I20" s="148">
        <f>Položky!BE76</f>
        <v>0</v>
      </c>
    </row>
    <row r="21" spans="1:57" x14ac:dyDescent="0.2">
      <c r="A21" s="145" t="str">
        <f>Položky!B77</f>
        <v>781</v>
      </c>
      <c r="B21" s="78" t="str">
        <f>Položky!C77</f>
        <v>Obklady keramické</v>
      </c>
      <c r="D21" s="79"/>
      <c r="E21" s="146">
        <f>Položky!BA84</f>
        <v>0</v>
      </c>
      <c r="F21" s="147">
        <f>Položky!BB84</f>
        <v>0</v>
      </c>
      <c r="G21" s="147">
        <f>Položky!BC84</f>
        <v>0</v>
      </c>
      <c r="H21" s="147">
        <f>Položky!BD84</f>
        <v>0</v>
      </c>
      <c r="I21" s="148">
        <f>Položky!BE84</f>
        <v>0</v>
      </c>
    </row>
    <row r="22" spans="1:57" x14ac:dyDescent="0.2">
      <c r="A22" s="145" t="str">
        <f>Položky!B85</f>
        <v>784</v>
      </c>
      <c r="B22" s="78" t="str">
        <f>Položky!C85</f>
        <v>Malby</v>
      </c>
      <c r="D22" s="79"/>
      <c r="E22" s="146">
        <f>Položky!BA89</f>
        <v>0</v>
      </c>
      <c r="F22" s="147">
        <f>Položky!BB89</f>
        <v>0</v>
      </c>
      <c r="G22" s="147">
        <f>Položky!BC89</f>
        <v>0</v>
      </c>
      <c r="H22" s="147">
        <f>Položky!BD89</f>
        <v>0</v>
      </c>
      <c r="I22" s="148">
        <f>Položky!BE89</f>
        <v>0</v>
      </c>
    </row>
    <row r="23" spans="1:57" ht="13.5" thickBot="1" x14ac:dyDescent="0.25">
      <c r="A23" s="145" t="str">
        <f>Položky!B90</f>
        <v>M21</v>
      </c>
      <c r="B23" s="78" t="str">
        <f>Položky!C90</f>
        <v>Elektromontáže</v>
      </c>
      <c r="D23" s="79"/>
      <c r="E23" s="146">
        <f>Položky!BA92</f>
        <v>0</v>
      </c>
      <c r="F23" s="147">
        <f>Položky!BB92</f>
        <v>0</v>
      </c>
      <c r="G23" s="147">
        <f>Položky!BC92</f>
        <v>0</v>
      </c>
      <c r="H23" s="147">
        <f>Položky!BD92</f>
        <v>0</v>
      </c>
      <c r="I23" s="148">
        <f>Položky!BE92</f>
        <v>0</v>
      </c>
    </row>
    <row r="24" spans="1:57" s="85" customFormat="1" ht="13.5" thickBot="1" x14ac:dyDescent="0.25">
      <c r="A24" s="80"/>
      <c r="B24" s="73" t="s">
        <v>50</v>
      </c>
      <c r="C24" s="73"/>
      <c r="D24" s="81"/>
      <c r="E24" s="82">
        <f>SUM(E7:E23)</f>
        <v>0</v>
      </c>
      <c r="F24" s="83">
        <f>SUM(F7:F23)</f>
        <v>0</v>
      </c>
      <c r="G24" s="83">
        <f>SUM(G7:G23)</f>
        <v>0</v>
      </c>
      <c r="H24" s="83">
        <f>SUM(H7:H23)</f>
        <v>0</v>
      </c>
      <c r="I24" s="84">
        <f>SUM(I7:I23)</f>
        <v>0</v>
      </c>
    </row>
    <row r="26" spans="1:57" ht="19.5" customHeight="1" x14ac:dyDescent="0.25">
      <c r="A26" s="1" t="s">
        <v>51</v>
      </c>
      <c r="B26" s="1"/>
      <c r="C26" s="1"/>
      <c r="D26" s="1"/>
      <c r="E26" s="1"/>
      <c r="F26" s="1"/>
      <c r="G26" s="86"/>
      <c r="H26" s="1"/>
      <c r="I26" s="1"/>
      <c r="BA26" s="25"/>
      <c r="BB26" s="25"/>
      <c r="BC26" s="25"/>
      <c r="BD26" s="25"/>
      <c r="BE26" s="25"/>
    </row>
    <row r="27" spans="1:57" ht="13.5" thickBot="1" x14ac:dyDescent="0.25"/>
    <row r="28" spans="1:57" x14ac:dyDescent="0.2">
      <c r="A28" s="87" t="s">
        <v>52</v>
      </c>
      <c r="B28" s="88"/>
      <c r="C28" s="88"/>
      <c r="D28" s="89"/>
      <c r="E28" s="90" t="s">
        <v>53</v>
      </c>
      <c r="F28" s="91" t="s">
        <v>54</v>
      </c>
      <c r="G28" s="92" t="s">
        <v>55</v>
      </c>
      <c r="H28" s="93"/>
      <c r="I28" s="94" t="s">
        <v>53</v>
      </c>
    </row>
    <row r="29" spans="1:57" x14ac:dyDescent="0.2">
      <c r="A29" s="95" t="s">
        <v>203</v>
      </c>
      <c r="B29" s="96"/>
      <c r="C29" s="96"/>
      <c r="D29" s="97"/>
      <c r="E29" s="169" t="s">
        <v>204</v>
      </c>
      <c r="F29" s="98">
        <v>0</v>
      </c>
      <c r="G29" s="99">
        <f t="shared" ref="G29:G35" si="0">CHOOSE(BA29+1,HSV+PSV,HSV+PSV+Mont,HSV+PSV+Dodavka+Mont,HSV,PSV,Mont,Dodavka,Mont+Dodavka,0)</f>
        <v>0</v>
      </c>
      <c r="H29" s="100"/>
      <c r="I29" s="101">
        <f t="shared" ref="I29:I35" si="1">E29+F29*G29/100</f>
        <v>0</v>
      </c>
      <c r="BA29">
        <v>0</v>
      </c>
    </row>
    <row r="30" spans="1:57" x14ac:dyDescent="0.2">
      <c r="A30" s="95" t="s">
        <v>205</v>
      </c>
      <c r="B30" s="96"/>
      <c r="C30" s="96"/>
      <c r="D30" s="97"/>
      <c r="E30" s="169">
        <v>0</v>
      </c>
      <c r="F30" s="98">
        <v>0</v>
      </c>
      <c r="G30" s="99">
        <f t="shared" si="0"/>
        <v>0</v>
      </c>
      <c r="H30" s="100"/>
      <c r="I30" s="101">
        <f t="shared" si="1"/>
        <v>0</v>
      </c>
      <c r="BA30">
        <v>0</v>
      </c>
    </row>
    <row r="31" spans="1:57" x14ac:dyDescent="0.2">
      <c r="A31" s="95" t="s">
        <v>206</v>
      </c>
      <c r="B31" s="96"/>
      <c r="C31" s="96"/>
      <c r="D31" s="97"/>
      <c r="E31" s="169" t="s">
        <v>204</v>
      </c>
      <c r="F31" s="98">
        <v>0</v>
      </c>
      <c r="G31" s="99">
        <f t="shared" si="0"/>
        <v>0</v>
      </c>
      <c r="H31" s="100"/>
      <c r="I31" s="101">
        <f t="shared" si="1"/>
        <v>0</v>
      </c>
      <c r="BA31">
        <v>0</v>
      </c>
    </row>
    <row r="32" spans="1:57" x14ac:dyDescent="0.2">
      <c r="A32" s="95" t="s">
        <v>207</v>
      </c>
      <c r="B32" s="96"/>
      <c r="C32" s="96"/>
      <c r="D32" s="97"/>
      <c r="E32" s="169" t="s">
        <v>204</v>
      </c>
      <c r="F32" s="98">
        <v>0</v>
      </c>
      <c r="G32" s="99">
        <f t="shared" si="0"/>
        <v>0</v>
      </c>
      <c r="H32" s="100"/>
      <c r="I32" s="101">
        <f t="shared" si="1"/>
        <v>0</v>
      </c>
      <c r="BA32">
        <v>0</v>
      </c>
    </row>
    <row r="33" spans="1:53" x14ac:dyDescent="0.2">
      <c r="A33" s="95" t="s">
        <v>208</v>
      </c>
      <c r="B33" s="96"/>
      <c r="C33" s="96"/>
      <c r="D33" s="97"/>
      <c r="E33" s="169">
        <v>0</v>
      </c>
      <c r="F33" s="98">
        <v>0</v>
      </c>
      <c r="G33" s="99">
        <f t="shared" si="0"/>
        <v>0</v>
      </c>
      <c r="H33" s="100"/>
      <c r="I33" s="101">
        <f t="shared" si="1"/>
        <v>0</v>
      </c>
      <c r="BA33">
        <v>0</v>
      </c>
    </row>
    <row r="34" spans="1:53" x14ac:dyDescent="0.2">
      <c r="A34" s="95" t="s">
        <v>209</v>
      </c>
      <c r="B34" s="96"/>
      <c r="C34" s="96"/>
      <c r="D34" s="97"/>
      <c r="E34" s="169">
        <v>0</v>
      </c>
      <c r="F34" s="98">
        <v>0</v>
      </c>
      <c r="G34" s="99">
        <f t="shared" si="0"/>
        <v>0</v>
      </c>
      <c r="H34" s="100"/>
      <c r="I34" s="101">
        <f t="shared" si="1"/>
        <v>0</v>
      </c>
      <c r="BA34">
        <v>0</v>
      </c>
    </row>
    <row r="35" spans="1:53" x14ac:dyDescent="0.2">
      <c r="A35" s="95" t="s">
        <v>210</v>
      </c>
      <c r="B35" s="96"/>
      <c r="C35" s="96"/>
      <c r="D35" s="97"/>
      <c r="E35" s="168" t="s">
        <v>204</v>
      </c>
      <c r="F35" s="98">
        <v>0</v>
      </c>
      <c r="G35" s="99">
        <f t="shared" si="0"/>
        <v>0</v>
      </c>
      <c r="H35" s="100"/>
      <c r="I35" s="101">
        <f t="shared" si="1"/>
        <v>0</v>
      </c>
      <c r="BA35">
        <v>0</v>
      </c>
    </row>
    <row r="36" spans="1:53" ht="13.5" thickBot="1" x14ac:dyDescent="0.25">
      <c r="A36" s="47"/>
      <c r="B36" s="102" t="s">
        <v>56</v>
      </c>
      <c r="C36" s="103"/>
      <c r="D36" s="104"/>
      <c r="E36" s="105"/>
      <c r="F36" s="106"/>
      <c r="G36" s="106"/>
      <c r="H36" s="162">
        <f>SUM(I29:I35)</f>
        <v>0</v>
      </c>
      <c r="I36" s="163"/>
    </row>
    <row r="38" spans="1:53" x14ac:dyDescent="0.2">
      <c r="B38" s="85"/>
      <c r="F38" s="107"/>
      <c r="G38" s="108"/>
      <c r="H38" s="108"/>
      <c r="I38" s="109"/>
    </row>
    <row r="39" spans="1:53" x14ac:dyDescent="0.2">
      <c r="F39" s="107"/>
      <c r="G39" s="108"/>
      <c r="H39" s="108"/>
      <c r="I39" s="109"/>
    </row>
    <row r="40" spans="1:53" x14ac:dyDescent="0.2">
      <c r="F40" s="107"/>
      <c r="G40" s="108"/>
      <c r="H40" s="108"/>
      <c r="I40" s="109"/>
    </row>
    <row r="41" spans="1:53" x14ac:dyDescent="0.2">
      <c r="F41" s="107"/>
      <c r="G41" s="108"/>
      <c r="H41" s="108"/>
      <c r="I41" s="109"/>
    </row>
    <row r="42" spans="1:53" x14ac:dyDescent="0.2">
      <c r="F42" s="107"/>
      <c r="G42" s="108"/>
      <c r="H42" s="108"/>
      <c r="I42" s="109"/>
    </row>
    <row r="43" spans="1:53" x14ac:dyDescent="0.2">
      <c r="F43" s="107"/>
      <c r="G43" s="108"/>
      <c r="H43" s="108"/>
      <c r="I43" s="109"/>
    </row>
    <row r="44" spans="1:53" x14ac:dyDescent="0.2">
      <c r="F44" s="107"/>
      <c r="G44" s="108"/>
      <c r="H44" s="108"/>
      <c r="I44" s="109"/>
    </row>
    <row r="45" spans="1:53" x14ac:dyDescent="0.2">
      <c r="F45" s="107"/>
      <c r="G45" s="108"/>
      <c r="H45" s="108"/>
      <c r="I45" s="109"/>
    </row>
    <row r="46" spans="1:53" x14ac:dyDescent="0.2">
      <c r="F46" s="107"/>
      <c r="G46" s="108"/>
      <c r="H46" s="108"/>
      <c r="I46" s="109"/>
    </row>
    <row r="47" spans="1:53" x14ac:dyDescent="0.2">
      <c r="F47" s="107"/>
      <c r="G47" s="108"/>
      <c r="H47" s="108"/>
      <c r="I47" s="109"/>
    </row>
    <row r="48" spans="1:53" x14ac:dyDescent="0.2">
      <c r="F48" s="107"/>
      <c r="G48" s="108"/>
      <c r="H48" s="108"/>
      <c r="I48" s="109"/>
    </row>
    <row r="49" spans="6:9" x14ac:dyDescent="0.2">
      <c r="F49" s="107"/>
      <c r="G49" s="108"/>
      <c r="H49" s="108"/>
      <c r="I49" s="109"/>
    </row>
    <row r="50" spans="6:9" x14ac:dyDescent="0.2">
      <c r="F50" s="107"/>
      <c r="G50" s="108"/>
      <c r="H50" s="108"/>
      <c r="I50" s="109"/>
    </row>
    <row r="51" spans="6:9" x14ac:dyDescent="0.2">
      <c r="F51" s="107"/>
      <c r="G51" s="108"/>
      <c r="H51" s="108"/>
      <c r="I51" s="109"/>
    </row>
    <row r="52" spans="6:9" x14ac:dyDescent="0.2">
      <c r="F52" s="107"/>
      <c r="G52" s="108"/>
      <c r="H52" s="108"/>
      <c r="I52" s="109"/>
    </row>
    <row r="53" spans="6:9" x14ac:dyDescent="0.2">
      <c r="F53" s="107"/>
      <c r="G53" s="108"/>
      <c r="H53" s="108"/>
      <c r="I53" s="109"/>
    </row>
    <row r="54" spans="6:9" x14ac:dyDescent="0.2">
      <c r="F54" s="107"/>
      <c r="G54" s="108"/>
      <c r="H54" s="108"/>
      <c r="I54" s="109"/>
    </row>
    <row r="55" spans="6:9" x14ac:dyDescent="0.2">
      <c r="F55" s="107"/>
      <c r="G55" s="108"/>
      <c r="H55" s="108"/>
      <c r="I55" s="109"/>
    </row>
    <row r="56" spans="6:9" x14ac:dyDescent="0.2">
      <c r="F56" s="107"/>
      <c r="G56" s="108"/>
      <c r="H56" s="108"/>
      <c r="I56" s="109"/>
    </row>
    <row r="57" spans="6:9" x14ac:dyDescent="0.2">
      <c r="F57" s="107"/>
      <c r="G57" s="108"/>
      <c r="H57" s="108"/>
      <c r="I57" s="109"/>
    </row>
    <row r="58" spans="6:9" x14ac:dyDescent="0.2">
      <c r="F58" s="107"/>
      <c r="G58" s="108"/>
      <c r="H58" s="108"/>
      <c r="I58" s="109"/>
    </row>
    <row r="59" spans="6:9" x14ac:dyDescent="0.2">
      <c r="F59" s="107"/>
      <c r="G59" s="108"/>
      <c r="H59" s="108"/>
      <c r="I59" s="109"/>
    </row>
    <row r="60" spans="6:9" x14ac:dyDescent="0.2">
      <c r="F60" s="107"/>
      <c r="G60" s="108"/>
      <c r="H60" s="108"/>
      <c r="I60" s="109"/>
    </row>
    <row r="61" spans="6:9" x14ac:dyDescent="0.2">
      <c r="F61" s="107"/>
      <c r="G61" s="108"/>
      <c r="H61" s="108"/>
      <c r="I61" s="109"/>
    </row>
    <row r="62" spans="6:9" x14ac:dyDescent="0.2">
      <c r="F62" s="107"/>
      <c r="G62" s="108"/>
      <c r="H62" s="108"/>
      <c r="I62" s="109"/>
    </row>
    <row r="63" spans="6:9" x14ac:dyDescent="0.2">
      <c r="F63" s="107"/>
      <c r="G63" s="108"/>
      <c r="H63" s="108"/>
      <c r="I63" s="109"/>
    </row>
    <row r="64" spans="6:9" x14ac:dyDescent="0.2">
      <c r="F64" s="107"/>
      <c r="G64" s="108"/>
      <c r="H64" s="108"/>
      <c r="I64" s="109"/>
    </row>
    <row r="65" spans="6:9" x14ac:dyDescent="0.2">
      <c r="F65" s="107"/>
      <c r="G65" s="108"/>
      <c r="H65" s="108"/>
      <c r="I65" s="109"/>
    </row>
    <row r="66" spans="6:9" x14ac:dyDescent="0.2">
      <c r="F66" s="107"/>
      <c r="G66" s="108"/>
      <c r="H66" s="108"/>
      <c r="I66" s="109"/>
    </row>
    <row r="67" spans="6:9" x14ac:dyDescent="0.2">
      <c r="F67" s="107"/>
      <c r="G67" s="108"/>
      <c r="H67" s="108"/>
      <c r="I67" s="109"/>
    </row>
    <row r="68" spans="6:9" x14ac:dyDescent="0.2">
      <c r="F68" s="107"/>
      <c r="G68" s="108"/>
      <c r="H68" s="108"/>
      <c r="I68" s="109"/>
    </row>
    <row r="69" spans="6:9" x14ac:dyDescent="0.2">
      <c r="F69" s="107"/>
      <c r="G69" s="108"/>
      <c r="H69" s="108"/>
      <c r="I69" s="109"/>
    </row>
    <row r="70" spans="6:9" x14ac:dyDescent="0.2">
      <c r="F70" s="107"/>
      <c r="G70" s="108"/>
      <c r="H70" s="108"/>
      <c r="I70" s="109"/>
    </row>
    <row r="71" spans="6:9" x14ac:dyDescent="0.2">
      <c r="F71" s="107"/>
      <c r="G71" s="108"/>
      <c r="H71" s="108"/>
      <c r="I71" s="109"/>
    </row>
    <row r="72" spans="6:9" x14ac:dyDescent="0.2">
      <c r="F72" s="107"/>
      <c r="G72" s="108"/>
      <c r="H72" s="108"/>
      <c r="I72" s="109"/>
    </row>
    <row r="73" spans="6:9" x14ac:dyDescent="0.2">
      <c r="F73" s="107"/>
      <c r="G73" s="108"/>
      <c r="H73" s="108"/>
      <c r="I73" s="109"/>
    </row>
    <row r="74" spans="6:9" x14ac:dyDescent="0.2">
      <c r="F74" s="107"/>
      <c r="G74" s="108"/>
      <c r="H74" s="108"/>
      <c r="I74" s="109"/>
    </row>
    <row r="75" spans="6:9" x14ac:dyDescent="0.2">
      <c r="F75" s="107"/>
      <c r="G75" s="108"/>
      <c r="H75" s="108"/>
      <c r="I75" s="109"/>
    </row>
    <row r="76" spans="6:9" x14ac:dyDescent="0.2">
      <c r="F76" s="107"/>
      <c r="G76" s="108"/>
      <c r="H76" s="108"/>
      <c r="I76" s="109"/>
    </row>
    <row r="77" spans="6:9" x14ac:dyDescent="0.2">
      <c r="F77" s="107"/>
      <c r="G77" s="108"/>
      <c r="H77" s="108"/>
      <c r="I77" s="109"/>
    </row>
    <row r="78" spans="6:9" x14ac:dyDescent="0.2">
      <c r="F78" s="107"/>
      <c r="G78" s="108"/>
      <c r="H78" s="108"/>
      <c r="I78" s="109"/>
    </row>
    <row r="79" spans="6:9" x14ac:dyDescent="0.2">
      <c r="F79" s="107"/>
      <c r="G79" s="108"/>
      <c r="H79" s="108"/>
      <c r="I79" s="109"/>
    </row>
    <row r="80" spans="6:9" x14ac:dyDescent="0.2">
      <c r="F80" s="107"/>
      <c r="G80" s="108"/>
      <c r="H80" s="108"/>
      <c r="I80" s="109"/>
    </row>
    <row r="81" spans="6:9" x14ac:dyDescent="0.2">
      <c r="F81" s="107"/>
      <c r="G81" s="108"/>
      <c r="H81" s="108"/>
      <c r="I81" s="109"/>
    </row>
    <row r="82" spans="6:9" x14ac:dyDescent="0.2">
      <c r="F82" s="107"/>
      <c r="G82" s="108"/>
      <c r="H82" s="108"/>
      <c r="I82" s="109"/>
    </row>
    <row r="83" spans="6:9" x14ac:dyDescent="0.2">
      <c r="F83" s="107"/>
      <c r="G83" s="108"/>
      <c r="H83" s="108"/>
      <c r="I83" s="109"/>
    </row>
    <row r="84" spans="6:9" x14ac:dyDescent="0.2">
      <c r="F84" s="107"/>
      <c r="G84" s="108"/>
      <c r="H84" s="108"/>
      <c r="I84" s="109"/>
    </row>
    <row r="85" spans="6:9" x14ac:dyDescent="0.2">
      <c r="F85" s="107"/>
      <c r="G85" s="108"/>
      <c r="H85" s="108"/>
      <c r="I85" s="109"/>
    </row>
    <row r="86" spans="6:9" x14ac:dyDescent="0.2">
      <c r="F86" s="107"/>
      <c r="G86" s="108"/>
      <c r="H86" s="108"/>
      <c r="I86" s="109"/>
    </row>
    <row r="87" spans="6:9" x14ac:dyDescent="0.2">
      <c r="F87" s="107"/>
      <c r="G87" s="108"/>
      <c r="H87" s="108"/>
      <c r="I87" s="109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53"/>
  <sheetViews>
    <sheetView showGridLines="0" showZeros="0" topLeftCell="A16" zoomScaleNormal="100" workbookViewId="0">
      <selection activeCell="L6" sqref="L6"/>
    </sheetView>
  </sheetViews>
  <sheetFormatPr defaultColWidth="9.140625" defaultRowHeight="12.75" x14ac:dyDescent="0.2"/>
  <cols>
    <col min="1" max="1" width="3.85546875" style="110" customWidth="1"/>
    <col min="2" max="2" width="12" style="110" customWidth="1"/>
    <col min="3" max="3" width="40.42578125" style="110" customWidth="1"/>
    <col min="4" max="4" width="5.5703125" style="110" customWidth="1"/>
    <col min="5" max="5" width="8.5703125" style="118" customWidth="1"/>
    <col min="6" max="6" width="9.85546875" style="110" customWidth="1"/>
    <col min="7" max="7" width="13.85546875" style="110" customWidth="1"/>
    <col min="8" max="16384" width="9.140625" style="110"/>
  </cols>
  <sheetData>
    <row r="1" spans="1:104" ht="15.75" x14ac:dyDescent="0.25">
      <c r="A1" s="164" t="s">
        <v>57</v>
      </c>
      <c r="B1" s="164"/>
      <c r="C1" s="164"/>
      <c r="D1" s="164"/>
      <c r="E1" s="164"/>
      <c r="F1" s="164"/>
      <c r="G1" s="164"/>
    </row>
    <row r="2" spans="1:104" ht="13.5" thickBot="1" x14ac:dyDescent="0.25">
      <c r="B2" s="111"/>
      <c r="C2" s="112"/>
      <c r="D2" s="112"/>
      <c r="E2" s="113"/>
      <c r="F2" s="112"/>
      <c r="G2" s="112"/>
    </row>
    <row r="3" spans="1:104" ht="13.5" thickTop="1" x14ac:dyDescent="0.2">
      <c r="A3" s="156" t="s">
        <v>5</v>
      </c>
      <c r="B3" s="157"/>
      <c r="C3" s="63" t="str">
        <f>CONCATENATE(cislostavby," ",nazevstavby)</f>
        <v xml:space="preserve"> SO 06 Základní škola Mohelno, okres Třebíč- toalety</v>
      </c>
      <c r="D3" s="64"/>
      <c r="E3" s="114"/>
      <c r="F3" s="115">
        <f>Rekapitulace!H1</f>
        <v>0</v>
      </c>
      <c r="G3" s="116"/>
    </row>
    <row r="4" spans="1:104" ht="13.5" thickBot="1" x14ac:dyDescent="0.25">
      <c r="A4" s="165" t="s">
        <v>1</v>
      </c>
      <c r="B4" s="159"/>
      <c r="C4" s="68" t="str">
        <f>CONCATENATE(cisloobjektu," ",nazevobjektu)</f>
        <v xml:space="preserve"> Základní škola Mohelno, okres Třebíč</v>
      </c>
      <c r="D4" s="69"/>
      <c r="E4" s="166"/>
      <c r="F4" s="166"/>
      <c r="G4" s="167"/>
    </row>
    <row r="5" spans="1:104" ht="13.5" thickTop="1" x14ac:dyDescent="0.2">
      <c r="A5" s="117"/>
    </row>
    <row r="6" spans="1:104" x14ac:dyDescent="0.2">
      <c r="A6" s="119" t="s">
        <v>58</v>
      </c>
      <c r="B6" s="120" t="s">
        <v>59</v>
      </c>
      <c r="C6" s="120" t="s">
        <v>60</v>
      </c>
      <c r="D6" s="120" t="s">
        <v>61</v>
      </c>
      <c r="E6" s="120" t="s">
        <v>62</v>
      </c>
      <c r="F6" s="120" t="s">
        <v>63</v>
      </c>
      <c r="G6" s="121" t="s">
        <v>64</v>
      </c>
    </row>
    <row r="7" spans="1:104" x14ac:dyDescent="0.2">
      <c r="A7" s="122" t="s">
        <v>65</v>
      </c>
      <c r="B7" s="123" t="s">
        <v>68</v>
      </c>
      <c r="C7" s="124" t="s">
        <v>69</v>
      </c>
      <c r="D7" s="125"/>
      <c r="E7" s="126"/>
      <c r="F7" s="126"/>
      <c r="G7" s="127"/>
      <c r="O7" s="128">
        <v>1</v>
      </c>
    </row>
    <row r="8" spans="1:104" x14ac:dyDescent="0.2">
      <c r="A8" s="129">
        <v>1</v>
      </c>
      <c r="B8" s="130" t="s">
        <v>70</v>
      </c>
      <c r="C8" s="131" t="s">
        <v>212</v>
      </c>
      <c r="D8" s="132" t="s">
        <v>71</v>
      </c>
      <c r="E8" s="133">
        <v>3.718</v>
      </c>
      <c r="F8" s="133">
        <v>0</v>
      </c>
      <c r="G8" s="134">
        <f>E8*F8</f>
        <v>0</v>
      </c>
      <c r="O8" s="128">
        <v>2</v>
      </c>
      <c r="AA8" s="110">
        <v>12</v>
      </c>
      <c r="AB8" s="110">
        <v>0</v>
      </c>
      <c r="AC8" s="110">
        <v>1</v>
      </c>
      <c r="AZ8" s="110">
        <v>1</v>
      </c>
      <c r="BA8" s="110">
        <f>IF(AZ8=1,G8,0)</f>
        <v>0</v>
      </c>
      <c r="BB8" s="110">
        <f>IF(AZ8=2,G8,0)</f>
        <v>0</v>
      </c>
      <c r="BC8" s="110">
        <f>IF(AZ8=3,G8,0)</f>
        <v>0</v>
      </c>
      <c r="BD8" s="110">
        <f>IF(AZ8=4,G8,0)</f>
        <v>0</v>
      </c>
      <c r="BE8" s="110">
        <f>IF(AZ8=5,G8,0)</f>
        <v>0</v>
      </c>
      <c r="CZ8" s="110">
        <v>7.0599999999999996E-2</v>
      </c>
    </row>
    <row r="9" spans="1:104" x14ac:dyDescent="0.2">
      <c r="A9" s="135"/>
      <c r="B9" s="136" t="s">
        <v>67</v>
      </c>
      <c r="C9" s="137" t="str">
        <f>CONCATENATE(B7," ",C7)</f>
        <v>3 Svislé a kompletní konstrukce</v>
      </c>
      <c r="D9" s="135"/>
      <c r="E9" s="138"/>
      <c r="F9" s="138"/>
      <c r="G9" s="139">
        <f>SUM(G7:G8)</f>
        <v>0</v>
      </c>
      <c r="O9" s="128">
        <v>4</v>
      </c>
      <c r="BA9" s="140">
        <f>SUM(BA7:BA8)</f>
        <v>0</v>
      </c>
      <c r="BB9" s="140">
        <f>SUM(BB7:BB8)</f>
        <v>0</v>
      </c>
      <c r="BC9" s="140">
        <f>SUM(BC7:BC8)</f>
        <v>0</v>
      </c>
      <c r="BD9" s="140">
        <f>SUM(BD7:BD8)</f>
        <v>0</v>
      </c>
      <c r="BE9" s="140">
        <f>SUM(BE7:BE8)</f>
        <v>0</v>
      </c>
    </row>
    <row r="10" spans="1:104" x14ac:dyDescent="0.2">
      <c r="A10" s="122" t="s">
        <v>65</v>
      </c>
      <c r="B10" s="123" t="s">
        <v>72</v>
      </c>
      <c r="C10" s="124" t="s">
        <v>73</v>
      </c>
      <c r="D10" s="125"/>
      <c r="E10" s="126"/>
      <c r="F10" s="126"/>
      <c r="G10" s="127"/>
      <c r="O10" s="128">
        <v>1</v>
      </c>
    </row>
    <row r="11" spans="1:104" x14ac:dyDescent="0.2">
      <c r="A11" s="129">
        <v>2</v>
      </c>
      <c r="B11" s="130" t="s">
        <v>74</v>
      </c>
      <c r="C11" s="131" t="s">
        <v>75</v>
      </c>
      <c r="D11" s="132" t="s">
        <v>71</v>
      </c>
      <c r="E11" s="133">
        <v>22.16</v>
      </c>
      <c r="F11" s="133">
        <v>0</v>
      </c>
      <c r="G11" s="134">
        <f>E11*F11</f>
        <v>0</v>
      </c>
      <c r="O11" s="128">
        <v>2</v>
      </c>
      <c r="AA11" s="110">
        <v>12</v>
      </c>
      <c r="AB11" s="110">
        <v>0</v>
      </c>
      <c r="AC11" s="110">
        <v>2</v>
      </c>
      <c r="AZ11" s="110">
        <v>1</v>
      </c>
      <c r="BA11" s="110">
        <f>IF(AZ11=1,G11,0)</f>
        <v>0</v>
      </c>
      <c r="BB11" s="110">
        <f>IF(AZ11=2,G11,0)</f>
        <v>0</v>
      </c>
      <c r="BC11" s="110">
        <f>IF(AZ11=3,G11,0)</f>
        <v>0</v>
      </c>
      <c r="BD11" s="110">
        <f>IF(AZ11=4,G11,0)</f>
        <v>0</v>
      </c>
      <c r="BE11" s="110">
        <f>IF(AZ11=5,G11,0)</f>
        <v>0</v>
      </c>
      <c r="CZ11" s="110">
        <v>3.9609999999999999E-2</v>
      </c>
    </row>
    <row r="12" spans="1:104" x14ac:dyDescent="0.2">
      <c r="A12" s="129">
        <v>3</v>
      </c>
      <c r="B12" s="130" t="s">
        <v>76</v>
      </c>
      <c r="C12" s="131" t="s">
        <v>77</v>
      </c>
      <c r="D12" s="132" t="s">
        <v>71</v>
      </c>
      <c r="E12" s="133">
        <v>2</v>
      </c>
      <c r="F12" s="133">
        <v>0</v>
      </c>
      <c r="G12" s="134">
        <f>E12*F12</f>
        <v>0</v>
      </c>
      <c r="O12" s="128">
        <v>2</v>
      </c>
      <c r="AA12" s="110">
        <v>12</v>
      </c>
      <c r="AB12" s="110">
        <v>0</v>
      </c>
      <c r="AC12" s="110">
        <v>3</v>
      </c>
      <c r="AZ12" s="110">
        <v>1</v>
      </c>
      <c r="BA12" s="110">
        <f>IF(AZ12=1,G12,0)</f>
        <v>0</v>
      </c>
      <c r="BB12" s="110">
        <f>IF(AZ12=2,G12,0)</f>
        <v>0</v>
      </c>
      <c r="BC12" s="110">
        <f>IF(AZ12=3,G12,0)</f>
        <v>0</v>
      </c>
      <c r="BD12" s="110">
        <f>IF(AZ12=4,G12,0)</f>
        <v>0</v>
      </c>
      <c r="BE12" s="110">
        <f>IF(AZ12=5,G12,0)</f>
        <v>0</v>
      </c>
      <c r="CZ12" s="110">
        <v>0.15276999999999999</v>
      </c>
    </row>
    <row r="13" spans="1:104" x14ac:dyDescent="0.2">
      <c r="A13" s="135"/>
      <c r="B13" s="136" t="s">
        <v>67</v>
      </c>
      <c r="C13" s="137" t="str">
        <f>CONCATENATE(B10," ",C10)</f>
        <v>61 Upravy povrchů vnitřní</v>
      </c>
      <c r="D13" s="135"/>
      <c r="E13" s="138"/>
      <c r="F13" s="138"/>
      <c r="G13" s="139">
        <f>SUM(G10:G12)</f>
        <v>0</v>
      </c>
      <c r="O13" s="128">
        <v>4</v>
      </c>
      <c r="BA13" s="140">
        <f>SUM(BA10:BA12)</f>
        <v>0</v>
      </c>
      <c r="BB13" s="140">
        <f>SUM(BB10:BB12)</f>
        <v>0</v>
      </c>
      <c r="BC13" s="140">
        <f>SUM(BC10:BC12)</f>
        <v>0</v>
      </c>
      <c r="BD13" s="140">
        <f>SUM(BD10:BD12)</f>
        <v>0</v>
      </c>
      <c r="BE13" s="140">
        <f>SUM(BE10:BE12)</f>
        <v>0</v>
      </c>
    </row>
    <row r="14" spans="1:104" x14ac:dyDescent="0.2">
      <c r="A14" s="122" t="s">
        <v>65</v>
      </c>
      <c r="B14" s="123" t="s">
        <v>78</v>
      </c>
      <c r="C14" s="124" t="s">
        <v>79</v>
      </c>
      <c r="D14" s="125"/>
      <c r="E14" s="126"/>
      <c r="F14" s="126"/>
      <c r="G14" s="127"/>
      <c r="O14" s="128">
        <v>1</v>
      </c>
    </row>
    <row r="15" spans="1:104" x14ac:dyDescent="0.2">
      <c r="A15" s="129">
        <v>4</v>
      </c>
      <c r="B15" s="130" t="s">
        <v>80</v>
      </c>
      <c r="C15" s="131" t="s">
        <v>81</v>
      </c>
      <c r="D15" s="132" t="s">
        <v>71</v>
      </c>
      <c r="E15" s="133">
        <v>12</v>
      </c>
      <c r="F15" s="133">
        <v>0</v>
      </c>
      <c r="G15" s="134">
        <f>E15*F15</f>
        <v>0</v>
      </c>
      <c r="O15" s="128">
        <v>2</v>
      </c>
      <c r="AA15" s="110">
        <v>12</v>
      </c>
      <c r="AB15" s="110">
        <v>0</v>
      </c>
      <c r="AC15" s="110">
        <v>4</v>
      </c>
      <c r="AZ15" s="110">
        <v>1</v>
      </c>
      <c r="BA15" s="110">
        <f>IF(AZ15=1,G15,0)</f>
        <v>0</v>
      </c>
      <c r="BB15" s="110">
        <f>IF(AZ15=2,G15,0)</f>
        <v>0</v>
      </c>
      <c r="BC15" s="110">
        <f>IF(AZ15=3,G15,0)</f>
        <v>0</v>
      </c>
      <c r="BD15" s="110">
        <f>IF(AZ15=4,G15,0)</f>
        <v>0</v>
      </c>
      <c r="BE15" s="110">
        <f>IF(AZ15=5,G15,0)</f>
        <v>0</v>
      </c>
      <c r="CZ15" s="110">
        <v>0</v>
      </c>
    </row>
    <row r="16" spans="1:104" ht="22.5" x14ac:dyDescent="0.2">
      <c r="A16" s="129">
        <v>5</v>
      </c>
      <c r="B16" s="130" t="s">
        <v>82</v>
      </c>
      <c r="C16" s="131" t="s">
        <v>83</v>
      </c>
      <c r="D16" s="132" t="s">
        <v>71</v>
      </c>
      <c r="E16" s="133">
        <v>12</v>
      </c>
      <c r="F16" s="133">
        <v>0</v>
      </c>
      <c r="G16" s="134">
        <f>E16*F16</f>
        <v>0</v>
      </c>
      <c r="O16" s="128">
        <v>2</v>
      </c>
      <c r="AA16" s="110">
        <v>12</v>
      </c>
      <c r="AB16" s="110">
        <v>0</v>
      </c>
      <c r="AC16" s="110">
        <v>5</v>
      </c>
      <c r="AZ16" s="110">
        <v>1</v>
      </c>
      <c r="BA16" s="110">
        <f>IF(AZ16=1,G16,0)</f>
        <v>0</v>
      </c>
      <c r="BB16" s="110">
        <f>IF(AZ16=2,G16,0)</f>
        <v>0</v>
      </c>
      <c r="BC16" s="110">
        <f>IF(AZ16=3,G16,0)</f>
        <v>0</v>
      </c>
      <c r="BD16" s="110">
        <f>IF(AZ16=4,G16,0)</f>
        <v>0</v>
      </c>
      <c r="BE16" s="110">
        <f>IF(AZ16=5,G16,0)</f>
        <v>0</v>
      </c>
      <c r="CZ16" s="110">
        <v>0.25613000000000002</v>
      </c>
    </row>
    <row r="17" spans="1:104" x14ac:dyDescent="0.2">
      <c r="A17" s="135"/>
      <c r="B17" s="136" t="s">
        <v>67</v>
      </c>
      <c r="C17" s="137" t="str">
        <f>CONCATENATE(B14," ",C14)</f>
        <v>63 Podlahy a podlahové konstrukce</v>
      </c>
      <c r="D17" s="135"/>
      <c r="E17" s="138"/>
      <c r="F17" s="138"/>
      <c r="G17" s="139">
        <f>SUM(G14:G16)</f>
        <v>0</v>
      </c>
      <c r="O17" s="128">
        <v>4</v>
      </c>
      <c r="BA17" s="140">
        <f>SUM(BA14:BA16)</f>
        <v>0</v>
      </c>
      <c r="BB17" s="140">
        <f>SUM(BB14:BB16)</f>
        <v>0</v>
      </c>
      <c r="BC17" s="140">
        <f>SUM(BC14:BC16)</f>
        <v>0</v>
      </c>
      <c r="BD17" s="140">
        <f>SUM(BD14:BD16)</f>
        <v>0</v>
      </c>
      <c r="BE17" s="140">
        <f>SUM(BE14:BE16)</f>
        <v>0</v>
      </c>
    </row>
    <row r="18" spans="1:104" x14ac:dyDescent="0.2">
      <c r="A18" s="122" t="s">
        <v>65</v>
      </c>
      <c r="B18" s="123" t="s">
        <v>84</v>
      </c>
      <c r="C18" s="124" t="s">
        <v>85</v>
      </c>
      <c r="D18" s="125"/>
      <c r="E18" s="126"/>
      <c r="F18" s="126"/>
      <c r="G18" s="127"/>
      <c r="O18" s="128">
        <v>1</v>
      </c>
    </row>
    <row r="19" spans="1:104" x14ac:dyDescent="0.2">
      <c r="A19" s="129">
        <v>6</v>
      </c>
      <c r="B19" s="130" t="s">
        <v>86</v>
      </c>
      <c r="C19" s="131" t="s">
        <v>87</v>
      </c>
      <c r="D19" s="132" t="s">
        <v>88</v>
      </c>
      <c r="E19" s="133">
        <v>2</v>
      </c>
      <c r="F19" s="133">
        <v>0</v>
      </c>
      <c r="G19" s="134">
        <f>E19*F19</f>
        <v>0</v>
      </c>
      <c r="O19" s="128">
        <v>2</v>
      </c>
      <c r="AA19" s="110">
        <v>12</v>
      </c>
      <c r="AB19" s="110">
        <v>0</v>
      </c>
      <c r="AC19" s="110">
        <v>6</v>
      </c>
      <c r="AZ19" s="110">
        <v>1</v>
      </c>
      <c r="BA19" s="110">
        <f>IF(AZ19=1,G19,0)</f>
        <v>0</v>
      </c>
      <c r="BB19" s="110">
        <f>IF(AZ19=2,G19,0)</f>
        <v>0</v>
      </c>
      <c r="BC19" s="110">
        <f>IF(AZ19=3,G19,0)</f>
        <v>0</v>
      </c>
      <c r="BD19" s="110">
        <f>IF(AZ19=4,G19,0)</f>
        <v>0</v>
      </c>
      <c r="BE19" s="110">
        <f>IF(AZ19=5,G19,0)</f>
        <v>0</v>
      </c>
      <c r="CZ19" s="110">
        <v>0.16353999999999999</v>
      </c>
    </row>
    <row r="20" spans="1:104" x14ac:dyDescent="0.2">
      <c r="A20" s="135"/>
      <c r="B20" s="136" t="s">
        <v>67</v>
      </c>
      <c r="C20" s="137" t="str">
        <f>CONCATENATE(B18," ",C18)</f>
        <v>64 Výplně otvorů</v>
      </c>
      <c r="D20" s="135"/>
      <c r="E20" s="138"/>
      <c r="F20" s="138"/>
      <c r="G20" s="139">
        <f>SUM(G18:G19)</f>
        <v>0</v>
      </c>
      <c r="O20" s="128">
        <v>4</v>
      </c>
      <c r="BA20" s="140">
        <f>SUM(BA18:BA19)</f>
        <v>0</v>
      </c>
      <c r="BB20" s="140">
        <f>SUM(BB18:BB19)</f>
        <v>0</v>
      </c>
      <c r="BC20" s="140">
        <f>SUM(BC18:BC19)</f>
        <v>0</v>
      </c>
      <c r="BD20" s="140">
        <f>SUM(BD18:BD19)</f>
        <v>0</v>
      </c>
      <c r="BE20" s="140">
        <f>SUM(BE18:BE19)</f>
        <v>0</v>
      </c>
    </row>
    <row r="21" spans="1:104" x14ac:dyDescent="0.2">
      <c r="A21" s="122" t="s">
        <v>65</v>
      </c>
      <c r="B21" s="123" t="s">
        <v>89</v>
      </c>
      <c r="C21" s="124" t="s">
        <v>90</v>
      </c>
      <c r="D21" s="125"/>
      <c r="E21" s="126"/>
      <c r="F21" s="126"/>
      <c r="G21" s="127"/>
      <c r="O21" s="128">
        <v>1</v>
      </c>
    </row>
    <row r="22" spans="1:104" x14ac:dyDescent="0.2">
      <c r="A22" s="129">
        <v>7</v>
      </c>
      <c r="B22" s="130" t="s">
        <v>91</v>
      </c>
      <c r="C22" s="131" t="s">
        <v>92</v>
      </c>
      <c r="D22" s="132" t="s">
        <v>71</v>
      </c>
      <c r="E22" s="133">
        <v>12</v>
      </c>
      <c r="F22" s="133">
        <v>0</v>
      </c>
      <c r="G22" s="134">
        <f>E22*F22</f>
        <v>0</v>
      </c>
      <c r="O22" s="128">
        <v>2</v>
      </c>
      <c r="AA22" s="110">
        <v>12</v>
      </c>
      <c r="AB22" s="110">
        <v>0</v>
      </c>
      <c r="AC22" s="110">
        <v>7</v>
      </c>
      <c r="AZ22" s="110">
        <v>1</v>
      </c>
      <c r="BA22" s="110">
        <f>IF(AZ22=1,G22,0)</f>
        <v>0</v>
      </c>
      <c r="BB22" s="110">
        <f>IF(AZ22=2,G22,0)</f>
        <v>0</v>
      </c>
      <c r="BC22" s="110">
        <f>IF(AZ22=3,G22,0)</f>
        <v>0</v>
      </c>
      <c r="BD22" s="110">
        <f>IF(AZ22=4,G22,0)</f>
        <v>0</v>
      </c>
      <c r="BE22" s="110">
        <f>IF(AZ22=5,G22,0)</f>
        <v>0</v>
      </c>
      <c r="CZ22" s="110">
        <v>1.2099999999999999E-3</v>
      </c>
    </row>
    <row r="23" spans="1:104" x14ac:dyDescent="0.2">
      <c r="A23" s="135"/>
      <c r="B23" s="136" t="s">
        <v>67</v>
      </c>
      <c r="C23" s="137" t="str">
        <f>CONCATENATE(B21," ",C21)</f>
        <v>94 Lešení a stavební výtahy</v>
      </c>
      <c r="D23" s="135"/>
      <c r="E23" s="138"/>
      <c r="F23" s="138"/>
      <c r="G23" s="139">
        <f>SUM(G21:G22)</f>
        <v>0</v>
      </c>
      <c r="O23" s="128">
        <v>4</v>
      </c>
      <c r="BA23" s="140">
        <f>SUM(BA21:BA22)</f>
        <v>0</v>
      </c>
      <c r="BB23" s="140">
        <f>SUM(BB21:BB22)</f>
        <v>0</v>
      </c>
      <c r="BC23" s="140">
        <f>SUM(BC21:BC22)</f>
        <v>0</v>
      </c>
      <c r="BD23" s="140">
        <f>SUM(BD21:BD22)</f>
        <v>0</v>
      </c>
      <c r="BE23" s="140">
        <f>SUM(BE21:BE22)</f>
        <v>0</v>
      </c>
    </row>
    <row r="24" spans="1:104" x14ac:dyDescent="0.2">
      <c r="A24" s="122" t="s">
        <v>65</v>
      </c>
      <c r="B24" s="123" t="s">
        <v>93</v>
      </c>
      <c r="C24" s="124" t="s">
        <v>94</v>
      </c>
      <c r="D24" s="125"/>
      <c r="E24" s="126"/>
      <c r="F24" s="126"/>
      <c r="G24" s="127"/>
      <c r="O24" s="128">
        <v>1</v>
      </c>
    </row>
    <row r="25" spans="1:104" x14ac:dyDescent="0.2">
      <c r="A25" s="129">
        <v>8</v>
      </c>
      <c r="B25" s="130" t="s">
        <v>95</v>
      </c>
      <c r="C25" s="131" t="s">
        <v>96</v>
      </c>
      <c r="D25" s="132" t="s">
        <v>88</v>
      </c>
      <c r="E25" s="133">
        <v>3</v>
      </c>
      <c r="F25" s="133">
        <v>0</v>
      </c>
      <c r="G25" s="134">
        <f>E25*F25</f>
        <v>0</v>
      </c>
      <c r="O25" s="128">
        <v>2</v>
      </c>
      <c r="AA25" s="110">
        <v>12</v>
      </c>
      <c r="AB25" s="110">
        <v>0</v>
      </c>
      <c r="AC25" s="110">
        <v>8</v>
      </c>
      <c r="AZ25" s="110">
        <v>1</v>
      </c>
      <c r="BA25" s="110">
        <f>IF(AZ25=1,G25,0)</f>
        <v>0</v>
      </c>
      <c r="BB25" s="110">
        <f>IF(AZ25=2,G25,0)</f>
        <v>0</v>
      </c>
      <c r="BC25" s="110">
        <f>IF(AZ25=3,G25,0)</f>
        <v>0</v>
      </c>
      <c r="BD25" s="110">
        <f>IF(AZ25=4,G25,0)</f>
        <v>0</v>
      </c>
      <c r="BE25" s="110">
        <f>IF(AZ25=5,G25,0)</f>
        <v>0</v>
      </c>
      <c r="CZ25" s="110">
        <v>0</v>
      </c>
    </row>
    <row r="26" spans="1:104" x14ac:dyDescent="0.2">
      <c r="A26" s="129">
        <v>9</v>
      </c>
      <c r="B26" s="130" t="s">
        <v>97</v>
      </c>
      <c r="C26" s="131" t="s">
        <v>98</v>
      </c>
      <c r="D26" s="132" t="s">
        <v>71</v>
      </c>
      <c r="E26" s="133">
        <v>3</v>
      </c>
      <c r="F26" s="133">
        <v>0</v>
      </c>
      <c r="G26" s="134">
        <f>E26*F26</f>
        <v>0</v>
      </c>
      <c r="O26" s="128">
        <v>2</v>
      </c>
      <c r="AA26" s="110">
        <v>12</v>
      </c>
      <c r="AB26" s="110">
        <v>0</v>
      </c>
      <c r="AC26" s="110">
        <v>9</v>
      </c>
      <c r="AZ26" s="110">
        <v>1</v>
      </c>
      <c r="BA26" s="110">
        <f>IF(AZ26=1,G26,0)</f>
        <v>0</v>
      </c>
      <c r="BB26" s="110">
        <f>IF(AZ26=2,G26,0)</f>
        <v>0</v>
      </c>
      <c r="BC26" s="110">
        <f>IF(AZ26=3,G26,0)</f>
        <v>0</v>
      </c>
      <c r="BD26" s="110">
        <f>IF(AZ26=4,G26,0)</f>
        <v>0</v>
      </c>
      <c r="BE26" s="110">
        <f>IF(AZ26=5,G26,0)</f>
        <v>0</v>
      </c>
      <c r="CZ26" s="110">
        <v>1.17E-3</v>
      </c>
    </row>
    <row r="27" spans="1:104" x14ac:dyDescent="0.2">
      <c r="A27" s="129">
        <v>10</v>
      </c>
      <c r="B27" s="130" t="s">
        <v>99</v>
      </c>
      <c r="C27" s="131" t="s">
        <v>100</v>
      </c>
      <c r="D27" s="132" t="s">
        <v>71</v>
      </c>
      <c r="E27" s="133">
        <v>6.28</v>
      </c>
      <c r="F27" s="133">
        <v>0</v>
      </c>
      <c r="G27" s="134">
        <f>E27*F27</f>
        <v>0</v>
      </c>
      <c r="O27" s="128">
        <v>2</v>
      </c>
      <c r="AA27" s="110">
        <v>12</v>
      </c>
      <c r="AB27" s="110">
        <v>0</v>
      </c>
      <c r="AC27" s="110">
        <v>10</v>
      </c>
      <c r="AZ27" s="110">
        <v>1</v>
      </c>
      <c r="BA27" s="110">
        <f>IF(AZ27=1,G27,0)</f>
        <v>0</v>
      </c>
      <c r="BB27" s="110">
        <f>IF(AZ27=2,G27,0)</f>
        <v>0</v>
      </c>
      <c r="BC27" s="110">
        <f>IF(AZ27=3,G27,0)</f>
        <v>0</v>
      </c>
      <c r="BD27" s="110">
        <f>IF(AZ27=4,G27,0)</f>
        <v>0</v>
      </c>
      <c r="BE27" s="110">
        <f>IF(AZ27=5,G27,0)</f>
        <v>0</v>
      </c>
      <c r="CZ27" s="110">
        <v>6.7000000000000002E-4</v>
      </c>
    </row>
    <row r="28" spans="1:104" x14ac:dyDescent="0.2">
      <c r="A28" s="135"/>
      <c r="B28" s="136" t="s">
        <v>67</v>
      </c>
      <c r="C28" s="137" t="str">
        <f>CONCATENATE(B24," ",C24)</f>
        <v>96 Bourání konstrukcí</v>
      </c>
      <c r="D28" s="135"/>
      <c r="E28" s="138"/>
      <c r="F28" s="138"/>
      <c r="G28" s="139">
        <f>SUM(G24:G27)</f>
        <v>0</v>
      </c>
      <c r="O28" s="128">
        <v>4</v>
      </c>
      <c r="BA28" s="140">
        <f>SUM(BA24:BA27)</f>
        <v>0</v>
      </c>
      <c r="BB28" s="140">
        <f>SUM(BB24:BB27)</f>
        <v>0</v>
      </c>
      <c r="BC28" s="140">
        <f>SUM(BC24:BC27)</f>
        <v>0</v>
      </c>
      <c r="BD28" s="140">
        <f>SUM(BD24:BD27)</f>
        <v>0</v>
      </c>
      <c r="BE28" s="140">
        <f>SUM(BE24:BE27)</f>
        <v>0</v>
      </c>
    </row>
    <row r="29" spans="1:104" x14ac:dyDescent="0.2">
      <c r="A29" s="122" t="s">
        <v>65</v>
      </c>
      <c r="B29" s="123" t="s">
        <v>101</v>
      </c>
      <c r="C29" s="124" t="s">
        <v>102</v>
      </c>
      <c r="D29" s="125"/>
      <c r="E29" s="126"/>
      <c r="F29" s="126"/>
      <c r="G29" s="127"/>
      <c r="O29" s="128">
        <v>1</v>
      </c>
    </row>
    <row r="30" spans="1:104" x14ac:dyDescent="0.2">
      <c r="A30" s="129">
        <v>11</v>
      </c>
      <c r="B30" s="130" t="s">
        <v>103</v>
      </c>
      <c r="C30" s="131" t="s">
        <v>104</v>
      </c>
      <c r="D30" s="132" t="s">
        <v>71</v>
      </c>
      <c r="E30" s="133">
        <v>16.399999999999999</v>
      </c>
      <c r="F30" s="133">
        <v>0</v>
      </c>
      <c r="G30" s="134">
        <f t="shared" ref="G30:G35" si="0">E30*F30</f>
        <v>0</v>
      </c>
      <c r="O30" s="128">
        <v>2</v>
      </c>
      <c r="AA30" s="110">
        <v>12</v>
      </c>
      <c r="AB30" s="110">
        <v>0</v>
      </c>
      <c r="AC30" s="110">
        <v>11</v>
      </c>
      <c r="AZ30" s="110">
        <v>1</v>
      </c>
      <c r="BA30" s="110">
        <f t="shared" ref="BA30:BA35" si="1">IF(AZ30=1,G30,0)</f>
        <v>0</v>
      </c>
      <c r="BB30" s="110">
        <f t="shared" ref="BB30:BB35" si="2">IF(AZ30=2,G30,0)</f>
        <v>0</v>
      </c>
      <c r="BC30" s="110">
        <f t="shared" ref="BC30:BC35" si="3">IF(AZ30=3,G30,0)</f>
        <v>0</v>
      </c>
      <c r="BD30" s="110">
        <f t="shared" ref="BD30:BD35" si="4">IF(AZ30=4,G30,0)</f>
        <v>0</v>
      </c>
      <c r="BE30" s="110">
        <f t="shared" ref="BE30:BE35" si="5">IF(AZ30=5,G30,0)</f>
        <v>0</v>
      </c>
      <c r="CZ30" s="110">
        <v>0</v>
      </c>
    </row>
    <row r="31" spans="1:104" x14ac:dyDescent="0.2">
      <c r="A31" s="129">
        <v>12</v>
      </c>
      <c r="B31" s="130" t="s">
        <v>105</v>
      </c>
      <c r="C31" s="131" t="s">
        <v>106</v>
      </c>
      <c r="D31" s="132" t="s">
        <v>107</v>
      </c>
      <c r="E31" s="133">
        <v>4.5979000000000001</v>
      </c>
      <c r="F31" s="133">
        <v>0</v>
      </c>
      <c r="G31" s="134">
        <f t="shared" si="0"/>
        <v>0</v>
      </c>
      <c r="O31" s="128">
        <v>2</v>
      </c>
      <c r="AA31" s="110">
        <v>12</v>
      </c>
      <c r="AB31" s="110">
        <v>0</v>
      </c>
      <c r="AC31" s="110">
        <v>12</v>
      </c>
      <c r="AZ31" s="110">
        <v>1</v>
      </c>
      <c r="BA31" s="110">
        <f t="shared" si="1"/>
        <v>0</v>
      </c>
      <c r="BB31" s="110">
        <f t="shared" si="2"/>
        <v>0</v>
      </c>
      <c r="BC31" s="110">
        <f t="shared" si="3"/>
        <v>0</v>
      </c>
      <c r="BD31" s="110">
        <f t="shared" si="4"/>
        <v>0</v>
      </c>
      <c r="BE31" s="110">
        <f t="shared" si="5"/>
        <v>0</v>
      </c>
      <c r="CZ31" s="110">
        <v>0</v>
      </c>
    </row>
    <row r="32" spans="1:104" x14ac:dyDescent="0.2">
      <c r="A32" s="129">
        <v>13</v>
      </c>
      <c r="B32" s="130" t="s">
        <v>108</v>
      </c>
      <c r="C32" s="131" t="s">
        <v>109</v>
      </c>
      <c r="D32" s="132" t="s">
        <v>107</v>
      </c>
      <c r="E32" s="133">
        <v>4.5979000000000001</v>
      </c>
      <c r="F32" s="133">
        <v>0</v>
      </c>
      <c r="G32" s="134">
        <f t="shared" si="0"/>
        <v>0</v>
      </c>
      <c r="O32" s="128">
        <v>2</v>
      </c>
      <c r="AA32" s="110">
        <v>12</v>
      </c>
      <c r="AB32" s="110">
        <v>0</v>
      </c>
      <c r="AC32" s="110">
        <v>13</v>
      </c>
      <c r="AZ32" s="110">
        <v>1</v>
      </c>
      <c r="BA32" s="110">
        <f t="shared" si="1"/>
        <v>0</v>
      </c>
      <c r="BB32" s="110">
        <f t="shared" si="2"/>
        <v>0</v>
      </c>
      <c r="BC32" s="110">
        <f t="shared" si="3"/>
        <v>0</v>
      </c>
      <c r="BD32" s="110">
        <f t="shared" si="4"/>
        <v>0</v>
      </c>
      <c r="BE32" s="110">
        <f t="shared" si="5"/>
        <v>0</v>
      </c>
      <c r="CZ32" s="110">
        <v>0</v>
      </c>
    </row>
    <row r="33" spans="1:104" x14ac:dyDescent="0.2">
      <c r="A33" s="129">
        <v>14</v>
      </c>
      <c r="B33" s="130" t="s">
        <v>110</v>
      </c>
      <c r="C33" s="131" t="s">
        <v>111</v>
      </c>
      <c r="D33" s="132" t="s">
        <v>107</v>
      </c>
      <c r="E33" s="133">
        <v>4.5979000000000001</v>
      </c>
      <c r="F33" s="133">
        <v>0</v>
      </c>
      <c r="G33" s="134">
        <f t="shared" si="0"/>
        <v>0</v>
      </c>
      <c r="O33" s="128">
        <v>2</v>
      </c>
      <c r="AA33" s="110">
        <v>12</v>
      </c>
      <c r="AB33" s="110">
        <v>0</v>
      </c>
      <c r="AC33" s="110">
        <v>14</v>
      </c>
      <c r="AZ33" s="110">
        <v>1</v>
      </c>
      <c r="BA33" s="110">
        <f t="shared" si="1"/>
        <v>0</v>
      </c>
      <c r="BB33" s="110">
        <f t="shared" si="2"/>
        <v>0</v>
      </c>
      <c r="BC33" s="110">
        <f t="shared" si="3"/>
        <v>0</v>
      </c>
      <c r="BD33" s="110">
        <f t="shared" si="4"/>
        <v>0</v>
      </c>
      <c r="BE33" s="110">
        <f t="shared" si="5"/>
        <v>0</v>
      </c>
      <c r="CZ33" s="110">
        <v>0</v>
      </c>
    </row>
    <row r="34" spans="1:104" x14ac:dyDescent="0.2">
      <c r="A34" s="129">
        <v>15</v>
      </c>
      <c r="B34" s="130" t="s">
        <v>112</v>
      </c>
      <c r="C34" s="131" t="s">
        <v>113</v>
      </c>
      <c r="D34" s="132" t="s">
        <v>107</v>
      </c>
      <c r="E34" s="133">
        <v>4.5979000000000001</v>
      </c>
      <c r="F34" s="133">
        <v>0</v>
      </c>
      <c r="G34" s="134">
        <f t="shared" si="0"/>
        <v>0</v>
      </c>
      <c r="O34" s="128">
        <v>2</v>
      </c>
      <c r="AA34" s="110">
        <v>12</v>
      </c>
      <c r="AB34" s="110">
        <v>0</v>
      </c>
      <c r="AC34" s="110">
        <v>15</v>
      </c>
      <c r="AZ34" s="110">
        <v>1</v>
      </c>
      <c r="BA34" s="110">
        <f t="shared" si="1"/>
        <v>0</v>
      </c>
      <c r="BB34" s="110">
        <f t="shared" si="2"/>
        <v>0</v>
      </c>
      <c r="BC34" s="110">
        <f t="shared" si="3"/>
        <v>0</v>
      </c>
      <c r="BD34" s="110">
        <f t="shared" si="4"/>
        <v>0</v>
      </c>
      <c r="BE34" s="110">
        <f t="shared" si="5"/>
        <v>0</v>
      </c>
      <c r="CZ34" s="110">
        <v>0</v>
      </c>
    </row>
    <row r="35" spans="1:104" x14ac:dyDescent="0.2">
      <c r="A35" s="129">
        <v>16</v>
      </c>
      <c r="B35" s="130" t="s">
        <v>114</v>
      </c>
      <c r="C35" s="131" t="s">
        <v>115</v>
      </c>
      <c r="D35" s="132" t="s">
        <v>107</v>
      </c>
      <c r="E35" s="133">
        <v>18.3916</v>
      </c>
      <c r="F35" s="133">
        <v>0</v>
      </c>
      <c r="G35" s="134">
        <f t="shared" si="0"/>
        <v>0</v>
      </c>
      <c r="O35" s="128">
        <v>2</v>
      </c>
      <c r="AA35" s="110">
        <v>12</v>
      </c>
      <c r="AB35" s="110">
        <v>0</v>
      </c>
      <c r="AC35" s="110">
        <v>16</v>
      </c>
      <c r="AZ35" s="110">
        <v>1</v>
      </c>
      <c r="BA35" s="110">
        <f t="shared" si="1"/>
        <v>0</v>
      </c>
      <c r="BB35" s="110">
        <f t="shared" si="2"/>
        <v>0</v>
      </c>
      <c r="BC35" s="110">
        <f t="shared" si="3"/>
        <v>0</v>
      </c>
      <c r="BD35" s="110">
        <f t="shared" si="4"/>
        <v>0</v>
      </c>
      <c r="BE35" s="110">
        <f t="shared" si="5"/>
        <v>0</v>
      </c>
      <c r="CZ35" s="110">
        <v>0</v>
      </c>
    </row>
    <row r="36" spans="1:104" x14ac:dyDescent="0.2">
      <c r="A36" s="135"/>
      <c r="B36" s="136" t="s">
        <v>67</v>
      </c>
      <c r="C36" s="137" t="str">
        <f>CONCATENATE(B29," ",C29)</f>
        <v>97 Prorážení otvorů</v>
      </c>
      <c r="D36" s="135"/>
      <c r="E36" s="138"/>
      <c r="F36" s="138"/>
      <c r="G36" s="139">
        <f>SUM(G29:G35)</f>
        <v>0</v>
      </c>
      <c r="O36" s="128">
        <v>4</v>
      </c>
      <c r="BA36" s="140">
        <f>SUM(BA29:BA35)</f>
        <v>0</v>
      </c>
      <c r="BB36" s="140">
        <f>SUM(BB29:BB35)</f>
        <v>0</v>
      </c>
      <c r="BC36" s="140">
        <f>SUM(BC29:BC35)</f>
        <v>0</v>
      </c>
      <c r="BD36" s="140">
        <f>SUM(BD29:BD35)</f>
        <v>0</v>
      </c>
      <c r="BE36" s="140">
        <f>SUM(BE29:BE35)</f>
        <v>0</v>
      </c>
    </row>
    <row r="37" spans="1:104" x14ac:dyDescent="0.2">
      <c r="A37" s="122" t="s">
        <v>65</v>
      </c>
      <c r="B37" s="123" t="s">
        <v>116</v>
      </c>
      <c r="C37" s="124" t="s">
        <v>117</v>
      </c>
      <c r="D37" s="125"/>
      <c r="E37" s="126"/>
      <c r="F37" s="126"/>
      <c r="G37" s="127"/>
      <c r="O37" s="128">
        <v>1</v>
      </c>
    </row>
    <row r="38" spans="1:104" x14ac:dyDescent="0.2">
      <c r="A38" s="129">
        <v>17</v>
      </c>
      <c r="B38" s="130" t="s">
        <v>118</v>
      </c>
      <c r="C38" s="131" t="s">
        <v>119</v>
      </c>
      <c r="D38" s="132" t="s">
        <v>107</v>
      </c>
      <c r="E38" s="133">
        <v>4.8845000000000001</v>
      </c>
      <c r="F38" s="133">
        <v>0</v>
      </c>
      <c r="G38" s="134">
        <f>E38*F38</f>
        <v>0</v>
      </c>
      <c r="O38" s="128">
        <v>2</v>
      </c>
      <c r="AA38" s="110">
        <v>12</v>
      </c>
      <c r="AB38" s="110">
        <v>0</v>
      </c>
      <c r="AC38" s="110">
        <v>17</v>
      </c>
      <c r="AZ38" s="110">
        <v>1</v>
      </c>
      <c r="BA38" s="110">
        <f>IF(AZ38=1,G38,0)</f>
        <v>0</v>
      </c>
      <c r="BB38" s="110">
        <f>IF(AZ38=2,G38,0)</f>
        <v>0</v>
      </c>
      <c r="BC38" s="110">
        <f>IF(AZ38=3,G38,0)</f>
        <v>0</v>
      </c>
      <c r="BD38" s="110">
        <f>IF(AZ38=4,G38,0)</f>
        <v>0</v>
      </c>
      <c r="BE38" s="110">
        <f>IF(AZ38=5,G38,0)</f>
        <v>0</v>
      </c>
      <c r="CZ38" s="110">
        <v>0</v>
      </c>
    </row>
    <row r="39" spans="1:104" x14ac:dyDescent="0.2">
      <c r="A39" s="135"/>
      <c r="B39" s="136" t="s">
        <v>67</v>
      </c>
      <c r="C39" s="137" t="str">
        <f>CONCATENATE(B37," ",C37)</f>
        <v>99 Staveništní přesun hmot</v>
      </c>
      <c r="D39" s="135"/>
      <c r="E39" s="138"/>
      <c r="F39" s="138"/>
      <c r="G39" s="139">
        <f>SUM(G37:G38)</f>
        <v>0</v>
      </c>
      <c r="O39" s="128">
        <v>4</v>
      </c>
      <c r="BA39" s="140">
        <f>SUM(BA37:BA38)</f>
        <v>0</v>
      </c>
      <c r="BB39" s="140">
        <f>SUM(BB37:BB38)</f>
        <v>0</v>
      </c>
      <c r="BC39" s="140">
        <f>SUM(BC37:BC38)</f>
        <v>0</v>
      </c>
      <c r="BD39" s="140">
        <f>SUM(BD37:BD38)</f>
        <v>0</v>
      </c>
      <c r="BE39" s="140">
        <f>SUM(BE37:BE38)</f>
        <v>0</v>
      </c>
    </row>
    <row r="40" spans="1:104" x14ac:dyDescent="0.2">
      <c r="A40" s="122" t="s">
        <v>65</v>
      </c>
      <c r="B40" s="123" t="s">
        <v>120</v>
      </c>
      <c r="C40" s="124" t="s">
        <v>121</v>
      </c>
      <c r="D40" s="125"/>
      <c r="E40" s="126"/>
      <c r="F40" s="126"/>
      <c r="G40" s="127"/>
      <c r="O40" s="128">
        <v>1</v>
      </c>
    </row>
    <row r="41" spans="1:104" x14ac:dyDescent="0.2">
      <c r="A41" s="129">
        <v>18</v>
      </c>
      <c r="B41" s="130" t="s">
        <v>122</v>
      </c>
      <c r="C41" s="131" t="s">
        <v>123</v>
      </c>
      <c r="D41" s="132" t="s">
        <v>124</v>
      </c>
      <c r="E41" s="133">
        <v>3</v>
      </c>
      <c r="F41" s="133">
        <v>0</v>
      </c>
      <c r="G41" s="134">
        <f>E41*F41</f>
        <v>0</v>
      </c>
      <c r="O41" s="128">
        <v>2</v>
      </c>
      <c r="AA41" s="110">
        <v>12</v>
      </c>
      <c r="AB41" s="110">
        <v>0</v>
      </c>
      <c r="AC41" s="110">
        <v>18</v>
      </c>
      <c r="AZ41" s="110">
        <v>2</v>
      </c>
      <c r="BA41" s="110">
        <f>IF(AZ41=1,G41,0)</f>
        <v>0</v>
      </c>
      <c r="BB41" s="110">
        <f>IF(AZ41=2,G41,0)</f>
        <v>0</v>
      </c>
      <c r="BC41" s="110">
        <f>IF(AZ41=3,G41,0)</f>
        <v>0</v>
      </c>
      <c r="BD41" s="110">
        <f>IF(AZ41=4,G41,0)</f>
        <v>0</v>
      </c>
      <c r="BE41" s="110">
        <f>IF(AZ41=5,G41,0)</f>
        <v>0</v>
      </c>
      <c r="CZ41" s="110">
        <v>4.6999999999999999E-4</v>
      </c>
    </row>
    <row r="42" spans="1:104" x14ac:dyDescent="0.2">
      <c r="A42" s="129">
        <v>19</v>
      </c>
      <c r="B42" s="130" t="s">
        <v>125</v>
      </c>
      <c r="C42" s="131" t="s">
        <v>126</v>
      </c>
      <c r="D42" s="132" t="s">
        <v>124</v>
      </c>
      <c r="E42" s="133">
        <v>2</v>
      </c>
      <c r="F42" s="133">
        <v>0</v>
      </c>
      <c r="G42" s="134">
        <f>E42*F42</f>
        <v>0</v>
      </c>
      <c r="O42" s="128">
        <v>2</v>
      </c>
      <c r="AA42" s="110">
        <v>12</v>
      </c>
      <c r="AB42" s="110">
        <v>0</v>
      </c>
      <c r="AC42" s="110">
        <v>19</v>
      </c>
      <c r="AZ42" s="110">
        <v>2</v>
      </c>
      <c r="BA42" s="110">
        <f>IF(AZ42=1,G42,0)</f>
        <v>0</v>
      </c>
      <c r="BB42" s="110">
        <f>IF(AZ42=2,G42,0)</f>
        <v>0</v>
      </c>
      <c r="BC42" s="110">
        <f>IF(AZ42=3,G42,0)</f>
        <v>0</v>
      </c>
      <c r="BD42" s="110">
        <f>IF(AZ42=4,G42,0)</f>
        <v>0</v>
      </c>
      <c r="BE42" s="110">
        <f>IF(AZ42=5,G42,0)</f>
        <v>0</v>
      </c>
      <c r="CZ42" s="110">
        <v>1.31E-3</v>
      </c>
    </row>
    <row r="43" spans="1:104" x14ac:dyDescent="0.2">
      <c r="A43" s="129">
        <v>20</v>
      </c>
      <c r="B43" s="130" t="s">
        <v>66</v>
      </c>
      <c r="C43" s="131" t="s">
        <v>127</v>
      </c>
      <c r="D43" s="132" t="s">
        <v>128</v>
      </c>
      <c r="E43" s="133">
        <v>15</v>
      </c>
      <c r="F43" s="133">
        <v>0</v>
      </c>
      <c r="G43" s="134">
        <f>E43*F43</f>
        <v>0</v>
      </c>
      <c r="O43" s="128">
        <v>2</v>
      </c>
      <c r="AA43" s="110">
        <v>12</v>
      </c>
      <c r="AB43" s="110">
        <v>0</v>
      </c>
      <c r="AC43" s="110">
        <v>20</v>
      </c>
      <c r="AZ43" s="110">
        <v>2</v>
      </c>
      <c r="BA43" s="110">
        <f>IF(AZ43=1,G43,0)</f>
        <v>0</v>
      </c>
      <c r="BB43" s="110">
        <f>IF(AZ43=2,G43,0)</f>
        <v>0</v>
      </c>
      <c r="BC43" s="110">
        <f>IF(AZ43=3,G43,0)</f>
        <v>0</v>
      </c>
      <c r="BD43" s="110">
        <f>IF(AZ43=4,G43,0)</f>
        <v>0</v>
      </c>
      <c r="BE43" s="110">
        <f>IF(AZ43=5,G43,0)</f>
        <v>0</v>
      </c>
      <c r="CZ43" s="110">
        <v>0</v>
      </c>
    </row>
    <row r="44" spans="1:104" x14ac:dyDescent="0.2">
      <c r="A44" s="129">
        <v>21</v>
      </c>
      <c r="B44" s="130" t="s">
        <v>129</v>
      </c>
      <c r="C44" s="131" t="s">
        <v>130</v>
      </c>
      <c r="D44" s="132" t="s">
        <v>107</v>
      </c>
      <c r="E44" s="133">
        <v>0.1</v>
      </c>
      <c r="F44" s="133">
        <v>0</v>
      </c>
      <c r="G44" s="134">
        <f>E44*F44</f>
        <v>0</v>
      </c>
      <c r="O44" s="128">
        <v>2</v>
      </c>
      <c r="AA44" s="110">
        <v>12</v>
      </c>
      <c r="AB44" s="110">
        <v>0</v>
      </c>
      <c r="AC44" s="110">
        <v>21</v>
      </c>
      <c r="AZ44" s="110">
        <v>2</v>
      </c>
      <c r="BA44" s="110">
        <f>IF(AZ44=1,G44,0)</f>
        <v>0</v>
      </c>
      <c r="BB44" s="110">
        <f>IF(AZ44=2,G44,0)</f>
        <v>0</v>
      </c>
      <c r="BC44" s="110">
        <f>IF(AZ44=3,G44,0)</f>
        <v>0</v>
      </c>
      <c r="BD44" s="110">
        <f>IF(AZ44=4,G44,0)</f>
        <v>0</v>
      </c>
      <c r="BE44" s="110">
        <f>IF(AZ44=5,G44,0)</f>
        <v>0</v>
      </c>
      <c r="CZ44" s="110">
        <v>0</v>
      </c>
    </row>
    <row r="45" spans="1:104" x14ac:dyDescent="0.2">
      <c r="A45" s="135"/>
      <c r="B45" s="136" t="s">
        <v>67</v>
      </c>
      <c r="C45" s="137" t="str">
        <f>CONCATENATE(B40," ",C40)</f>
        <v>721 Vnitřní kanalizace</v>
      </c>
      <c r="D45" s="135"/>
      <c r="E45" s="138"/>
      <c r="F45" s="138"/>
      <c r="G45" s="139">
        <f>SUM(G40:G44)</f>
        <v>0</v>
      </c>
      <c r="O45" s="128">
        <v>4</v>
      </c>
      <c r="BA45" s="140">
        <f>SUM(BA40:BA44)</f>
        <v>0</v>
      </c>
      <c r="BB45" s="140">
        <f>SUM(BB40:BB44)</f>
        <v>0</v>
      </c>
      <c r="BC45" s="140">
        <f>SUM(BC40:BC44)</f>
        <v>0</v>
      </c>
      <c r="BD45" s="140">
        <f>SUM(BD40:BD44)</f>
        <v>0</v>
      </c>
      <c r="BE45" s="140">
        <f>SUM(BE40:BE44)</f>
        <v>0</v>
      </c>
    </row>
    <row r="46" spans="1:104" x14ac:dyDescent="0.2">
      <c r="A46" s="122" t="s">
        <v>65</v>
      </c>
      <c r="B46" s="123" t="s">
        <v>131</v>
      </c>
      <c r="C46" s="124" t="s">
        <v>132</v>
      </c>
      <c r="D46" s="125"/>
      <c r="E46" s="126"/>
      <c r="F46" s="126"/>
      <c r="G46" s="127"/>
      <c r="O46" s="128">
        <v>1</v>
      </c>
    </row>
    <row r="47" spans="1:104" x14ac:dyDescent="0.2">
      <c r="A47" s="129">
        <v>22</v>
      </c>
      <c r="B47" s="130" t="s">
        <v>133</v>
      </c>
      <c r="C47" s="131" t="s">
        <v>134</v>
      </c>
      <c r="D47" s="132" t="s">
        <v>135</v>
      </c>
      <c r="E47" s="133">
        <v>2</v>
      </c>
      <c r="F47" s="133">
        <v>0</v>
      </c>
      <c r="G47" s="134">
        <f>E47*F47</f>
        <v>0</v>
      </c>
      <c r="O47" s="128">
        <v>2</v>
      </c>
      <c r="AA47" s="110">
        <v>12</v>
      </c>
      <c r="AB47" s="110">
        <v>0</v>
      </c>
      <c r="AC47" s="110">
        <v>22</v>
      </c>
      <c r="AZ47" s="110">
        <v>2</v>
      </c>
      <c r="BA47" s="110">
        <f>IF(AZ47=1,G47,0)</f>
        <v>0</v>
      </c>
      <c r="BB47" s="110">
        <f>IF(AZ47=2,G47,0)</f>
        <v>0</v>
      </c>
      <c r="BC47" s="110">
        <f>IF(AZ47=3,G47,0)</f>
        <v>0</v>
      </c>
      <c r="BD47" s="110">
        <f>IF(AZ47=4,G47,0)</f>
        <v>0</v>
      </c>
      <c r="BE47" s="110">
        <f>IF(AZ47=5,G47,0)</f>
        <v>0</v>
      </c>
      <c r="CZ47" s="110">
        <v>7.0400000000000003E-3</v>
      </c>
    </row>
    <row r="48" spans="1:104" x14ac:dyDescent="0.2">
      <c r="A48" s="129">
        <v>23</v>
      </c>
      <c r="B48" s="130" t="s">
        <v>136</v>
      </c>
      <c r="C48" s="131" t="s">
        <v>137</v>
      </c>
      <c r="D48" s="132" t="s">
        <v>128</v>
      </c>
      <c r="E48" s="133">
        <v>10</v>
      </c>
      <c r="F48" s="133">
        <v>0</v>
      </c>
      <c r="G48" s="134">
        <f>E48*F48</f>
        <v>0</v>
      </c>
      <c r="O48" s="128">
        <v>2</v>
      </c>
      <c r="AA48" s="110">
        <v>12</v>
      </c>
      <c r="AB48" s="110">
        <v>0</v>
      </c>
      <c r="AC48" s="110">
        <v>23</v>
      </c>
      <c r="AZ48" s="110">
        <v>2</v>
      </c>
      <c r="BA48" s="110">
        <f>IF(AZ48=1,G48,0)</f>
        <v>0</v>
      </c>
      <c r="BB48" s="110">
        <f>IF(AZ48=2,G48,0)</f>
        <v>0</v>
      </c>
      <c r="BC48" s="110">
        <f>IF(AZ48=3,G48,0)</f>
        <v>0</v>
      </c>
      <c r="BD48" s="110">
        <f>IF(AZ48=4,G48,0)</f>
        <v>0</v>
      </c>
      <c r="BE48" s="110">
        <f>IF(AZ48=5,G48,0)</f>
        <v>0</v>
      </c>
      <c r="CZ48" s="110">
        <v>0</v>
      </c>
    </row>
    <row r="49" spans="1:104" x14ac:dyDescent="0.2">
      <c r="A49" s="129">
        <v>24</v>
      </c>
      <c r="B49" s="130" t="s">
        <v>138</v>
      </c>
      <c r="C49" s="131" t="s">
        <v>139</v>
      </c>
      <c r="D49" s="132" t="s">
        <v>107</v>
      </c>
      <c r="E49" s="133">
        <v>0.1</v>
      </c>
      <c r="F49" s="133">
        <v>0</v>
      </c>
      <c r="G49" s="134">
        <f>E49*F49</f>
        <v>0</v>
      </c>
      <c r="O49" s="128">
        <v>2</v>
      </c>
      <c r="AA49" s="110">
        <v>12</v>
      </c>
      <c r="AB49" s="110">
        <v>0</v>
      </c>
      <c r="AC49" s="110">
        <v>24</v>
      </c>
      <c r="AZ49" s="110">
        <v>2</v>
      </c>
      <c r="BA49" s="110">
        <f>IF(AZ49=1,G49,0)</f>
        <v>0</v>
      </c>
      <c r="BB49" s="110">
        <f>IF(AZ49=2,G49,0)</f>
        <v>0</v>
      </c>
      <c r="BC49" s="110">
        <f>IF(AZ49=3,G49,0)</f>
        <v>0</v>
      </c>
      <c r="BD49" s="110">
        <f>IF(AZ49=4,G49,0)</f>
        <v>0</v>
      </c>
      <c r="BE49" s="110">
        <f>IF(AZ49=5,G49,0)</f>
        <v>0</v>
      </c>
      <c r="CZ49" s="110">
        <v>0</v>
      </c>
    </row>
    <row r="50" spans="1:104" x14ac:dyDescent="0.2">
      <c r="A50" s="135"/>
      <c r="B50" s="136" t="s">
        <v>67</v>
      </c>
      <c r="C50" s="137" t="str">
        <f>CONCATENATE(B46," ",C46)</f>
        <v>722 Vnitřní vodovod</v>
      </c>
      <c r="D50" s="135"/>
      <c r="E50" s="138"/>
      <c r="F50" s="138"/>
      <c r="G50" s="139">
        <f>SUM(G46:G49)</f>
        <v>0</v>
      </c>
      <c r="O50" s="128">
        <v>4</v>
      </c>
      <c r="BA50" s="140">
        <f>SUM(BA46:BA49)</f>
        <v>0</v>
      </c>
      <c r="BB50" s="140">
        <f>SUM(BB46:BB49)</f>
        <v>0</v>
      </c>
      <c r="BC50" s="140">
        <f>SUM(BC46:BC49)</f>
        <v>0</v>
      </c>
      <c r="BD50" s="140">
        <f>SUM(BD46:BD49)</f>
        <v>0</v>
      </c>
      <c r="BE50" s="140">
        <f>SUM(BE46:BE49)</f>
        <v>0</v>
      </c>
    </row>
    <row r="51" spans="1:104" x14ac:dyDescent="0.2">
      <c r="A51" s="122" t="s">
        <v>65</v>
      </c>
      <c r="B51" s="123" t="s">
        <v>140</v>
      </c>
      <c r="C51" s="124" t="s">
        <v>141</v>
      </c>
      <c r="D51" s="125"/>
      <c r="E51" s="126"/>
      <c r="F51" s="126"/>
      <c r="G51" s="127"/>
      <c r="O51" s="128">
        <v>1</v>
      </c>
    </row>
    <row r="52" spans="1:104" x14ac:dyDescent="0.2">
      <c r="A52" s="129">
        <v>25</v>
      </c>
      <c r="B52" s="130" t="s">
        <v>142</v>
      </c>
      <c r="C52" s="131" t="s">
        <v>143</v>
      </c>
      <c r="D52" s="132" t="s">
        <v>135</v>
      </c>
      <c r="E52" s="133">
        <v>1</v>
      </c>
      <c r="F52" s="133">
        <v>0</v>
      </c>
      <c r="G52" s="134">
        <f t="shared" ref="G52:G62" si="6">E52*F52</f>
        <v>0</v>
      </c>
      <c r="O52" s="128">
        <v>2</v>
      </c>
      <c r="AA52" s="110">
        <v>12</v>
      </c>
      <c r="AB52" s="110">
        <v>0</v>
      </c>
      <c r="AC52" s="110">
        <v>25</v>
      </c>
      <c r="AZ52" s="110">
        <v>2</v>
      </c>
      <c r="BA52" s="110">
        <f t="shared" ref="BA52:BA62" si="7">IF(AZ52=1,G52,0)</f>
        <v>0</v>
      </c>
      <c r="BB52" s="110">
        <f t="shared" ref="BB52:BB62" si="8">IF(AZ52=2,G52,0)</f>
        <v>0</v>
      </c>
      <c r="BC52" s="110">
        <f t="shared" ref="BC52:BC62" si="9">IF(AZ52=3,G52,0)</f>
        <v>0</v>
      </c>
      <c r="BD52" s="110">
        <f t="shared" ref="BD52:BD62" si="10">IF(AZ52=4,G52,0)</f>
        <v>0</v>
      </c>
      <c r="BE52" s="110">
        <f t="shared" ref="BE52:BE62" si="11">IF(AZ52=5,G52,0)</f>
        <v>0</v>
      </c>
      <c r="CZ52" s="110">
        <v>0</v>
      </c>
    </row>
    <row r="53" spans="1:104" x14ac:dyDescent="0.2">
      <c r="A53" s="129">
        <v>26</v>
      </c>
      <c r="B53" s="130" t="s">
        <v>144</v>
      </c>
      <c r="C53" s="131" t="s">
        <v>145</v>
      </c>
      <c r="D53" s="132" t="s">
        <v>88</v>
      </c>
      <c r="E53" s="133">
        <v>2</v>
      </c>
      <c r="F53" s="133">
        <v>0</v>
      </c>
      <c r="G53" s="134">
        <f t="shared" si="6"/>
        <v>0</v>
      </c>
      <c r="O53" s="128">
        <v>2</v>
      </c>
      <c r="AA53" s="110">
        <v>12</v>
      </c>
      <c r="AB53" s="110">
        <v>0</v>
      </c>
      <c r="AC53" s="110">
        <v>26</v>
      </c>
      <c r="AZ53" s="110">
        <v>2</v>
      </c>
      <c r="BA53" s="110">
        <f t="shared" si="7"/>
        <v>0</v>
      </c>
      <c r="BB53" s="110">
        <f t="shared" si="8"/>
        <v>0</v>
      </c>
      <c r="BC53" s="110">
        <f t="shared" si="9"/>
        <v>0</v>
      </c>
      <c r="BD53" s="110">
        <f t="shared" si="10"/>
        <v>0</v>
      </c>
      <c r="BE53" s="110">
        <f t="shared" si="11"/>
        <v>0</v>
      </c>
      <c r="CZ53" s="110">
        <v>0</v>
      </c>
    </row>
    <row r="54" spans="1:104" x14ac:dyDescent="0.2">
      <c r="A54" s="129">
        <v>27</v>
      </c>
      <c r="B54" s="130" t="s">
        <v>146</v>
      </c>
      <c r="C54" s="131" t="s">
        <v>147</v>
      </c>
      <c r="D54" s="132" t="s">
        <v>88</v>
      </c>
      <c r="E54" s="133">
        <v>2</v>
      </c>
      <c r="F54" s="133">
        <v>0</v>
      </c>
      <c r="G54" s="134">
        <f t="shared" si="6"/>
        <v>0</v>
      </c>
      <c r="O54" s="128">
        <v>2</v>
      </c>
      <c r="AA54" s="110">
        <v>12</v>
      </c>
      <c r="AB54" s="110">
        <v>0</v>
      </c>
      <c r="AC54" s="110">
        <v>27</v>
      </c>
      <c r="AZ54" s="110">
        <v>2</v>
      </c>
      <c r="BA54" s="110">
        <f t="shared" si="7"/>
        <v>0</v>
      </c>
      <c r="BB54" s="110">
        <f t="shared" si="8"/>
        <v>0</v>
      </c>
      <c r="BC54" s="110">
        <f t="shared" si="9"/>
        <v>0</v>
      </c>
      <c r="BD54" s="110">
        <f t="shared" si="10"/>
        <v>0</v>
      </c>
      <c r="BE54" s="110">
        <f t="shared" si="11"/>
        <v>0</v>
      </c>
      <c r="CZ54" s="110">
        <v>0</v>
      </c>
    </row>
    <row r="55" spans="1:104" x14ac:dyDescent="0.2">
      <c r="A55" s="129">
        <v>28</v>
      </c>
      <c r="B55" s="130" t="s">
        <v>148</v>
      </c>
      <c r="C55" s="131" t="s">
        <v>149</v>
      </c>
      <c r="D55" s="132" t="s">
        <v>135</v>
      </c>
      <c r="E55" s="133">
        <v>1</v>
      </c>
      <c r="F55" s="133">
        <v>0</v>
      </c>
      <c r="G55" s="134">
        <f t="shared" si="6"/>
        <v>0</v>
      </c>
      <c r="O55" s="128">
        <v>2</v>
      </c>
      <c r="AA55" s="110">
        <v>12</v>
      </c>
      <c r="AB55" s="110">
        <v>0</v>
      </c>
      <c r="AC55" s="110">
        <v>28</v>
      </c>
      <c r="AZ55" s="110">
        <v>2</v>
      </c>
      <c r="BA55" s="110">
        <f t="shared" si="7"/>
        <v>0</v>
      </c>
      <c r="BB55" s="110">
        <f t="shared" si="8"/>
        <v>0</v>
      </c>
      <c r="BC55" s="110">
        <f t="shared" si="9"/>
        <v>0</v>
      </c>
      <c r="BD55" s="110">
        <f t="shared" si="10"/>
        <v>0</v>
      </c>
      <c r="BE55" s="110">
        <f t="shared" si="11"/>
        <v>0</v>
      </c>
      <c r="CZ55" s="110">
        <v>1.882E-2</v>
      </c>
    </row>
    <row r="56" spans="1:104" x14ac:dyDescent="0.2">
      <c r="A56" s="129">
        <v>29</v>
      </c>
      <c r="B56" s="130" t="s">
        <v>150</v>
      </c>
      <c r="C56" s="131" t="s">
        <v>151</v>
      </c>
      <c r="D56" s="132" t="s">
        <v>88</v>
      </c>
      <c r="E56" s="133">
        <v>2</v>
      </c>
      <c r="F56" s="133">
        <v>0</v>
      </c>
      <c r="G56" s="134">
        <f t="shared" si="6"/>
        <v>0</v>
      </c>
      <c r="O56" s="128">
        <v>2</v>
      </c>
      <c r="AA56" s="110">
        <v>12</v>
      </c>
      <c r="AB56" s="110">
        <v>0</v>
      </c>
      <c r="AC56" s="110">
        <v>29</v>
      </c>
      <c r="AZ56" s="110">
        <v>2</v>
      </c>
      <c r="BA56" s="110">
        <f t="shared" si="7"/>
        <v>0</v>
      </c>
      <c r="BB56" s="110">
        <f t="shared" si="8"/>
        <v>0</v>
      </c>
      <c r="BC56" s="110">
        <f t="shared" si="9"/>
        <v>0</v>
      </c>
      <c r="BD56" s="110">
        <f t="shared" si="10"/>
        <v>0</v>
      </c>
      <c r="BE56" s="110">
        <f t="shared" si="11"/>
        <v>0</v>
      </c>
      <c r="CZ56" s="110">
        <v>3.0100000000000001E-3</v>
      </c>
    </row>
    <row r="57" spans="1:104" x14ac:dyDescent="0.2">
      <c r="A57" s="129">
        <v>30</v>
      </c>
      <c r="B57" s="130" t="s">
        <v>152</v>
      </c>
      <c r="C57" s="131" t="s">
        <v>153</v>
      </c>
      <c r="D57" s="132" t="s">
        <v>88</v>
      </c>
      <c r="E57" s="133">
        <v>1</v>
      </c>
      <c r="F57" s="133">
        <v>0</v>
      </c>
      <c r="G57" s="134">
        <f t="shared" si="6"/>
        <v>0</v>
      </c>
      <c r="O57" s="128">
        <v>2</v>
      </c>
      <c r="AA57" s="110">
        <v>12</v>
      </c>
      <c r="AB57" s="110">
        <v>1</v>
      </c>
      <c r="AC57" s="110">
        <v>30</v>
      </c>
      <c r="AZ57" s="110">
        <v>2</v>
      </c>
      <c r="BA57" s="110">
        <f t="shared" si="7"/>
        <v>0</v>
      </c>
      <c r="BB57" s="110">
        <f t="shared" si="8"/>
        <v>0</v>
      </c>
      <c r="BC57" s="110">
        <f t="shared" si="9"/>
        <v>0</v>
      </c>
      <c r="BD57" s="110">
        <f t="shared" si="10"/>
        <v>0</v>
      </c>
      <c r="BE57" s="110">
        <f t="shared" si="11"/>
        <v>0</v>
      </c>
      <c r="CZ57" s="110">
        <v>2.5499999999999998E-2</v>
      </c>
    </row>
    <row r="58" spans="1:104" ht="22.5" x14ac:dyDescent="0.2">
      <c r="A58" s="129">
        <v>31</v>
      </c>
      <c r="B58" s="130" t="s">
        <v>154</v>
      </c>
      <c r="C58" s="131" t="s">
        <v>155</v>
      </c>
      <c r="D58" s="132" t="s">
        <v>88</v>
      </c>
      <c r="E58" s="133">
        <v>1</v>
      </c>
      <c r="F58" s="133">
        <v>0</v>
      </c>
      <c r="G58" s="134">
        <f t="shared" si="6"/>
        <v>0</v>
      </c>
      <c r="O58" s="128">
        <v>2</v>
      </c>
      <c r="AA58" s="110">
        <v>12</v>
      </c>
      <c r="AB58" s="110">
        <v>0</v>
      </c>
      <c r="AC58" s="110">
        <v>31</v>
      </c>
      <c r="AZ58" s="110">
        <v>2</v>
      </c>
      <c r="BA58" s="110">
        <f t="shared" si="7"/>
        <v>0</v>
      </c>
      <c r="BB58" s="110">
        <f t="shared" si="8"/>
        <v>0</v>
      </c>
      <c r="BC58" s="110">
        <f t="shared" si="9"/>
        <v>0</v>
      </c>
      <c r="BD58" s="110">
        <f t="shared" si="10"/>
        <v>0</v>
      </c>
      <c r="BE58" s="110">
        <f t="shared" si="11"/>
        <v>0</v>
      </c>
      <c r="CZ58" s="110">
        <v>1.72E-3</v>
      </c>
    </row>
    <row r="59" spans="1:104" x14ac:dyDescent="0.2">
      <c r="A59" s="129">
        <v>32</v>
      </c>
      <c r="B59" s="130" t="s">
        <v>156</v>
      </c>
      <c r="C59" s="131" t="s">
        <v>157</v>
      </c>
      <c r="D59" s="132" t="s">
        <v>135</v>
      </c>
      <c r="E59" s="133">
        <v>4</v>
      </c>
      <c r="F59" s="133">
        <v>0</v>
      </c>
      <c r="G59" s="134">
        <f t="shared" si="6"/>
        <v>0</v>
      </c>
      <c r="O59" s="128">
        <v>2</v>
      </c>
      <c r="AA59" s="110">
        <v>12</v>
      </c>
      <c r="AB59" s="110">
        <v>0</v>
      </c>
      <c r="AC59" s="110">
        <v>32</v>
      </c>
      <c r="AZ59" s="110">
        <v>2</v>
      </c>
      <c r="BA59" s="110">
        <f t="shared" si="7"/>
        <v>0</v>
      </c>
      <c r="BB59" s="110">
        <f t="shared" si="8"/>
        <v>0</v>
      </c>
      <c r="BC59" s="110">
        <f t="shared" si="9"/>
        <v>0</v>
      </c>
      <c r="BD59" s="110">
        <f t="shared" si="10"/>
        <v>0</v>
      </c>
      <c r="BE59" s="110">
        <f t="shared" si="11"/>
        <v>0</v>
      </c>
      <c r="CZ59" s="110">
        <v>3.0000000000000001E-5</v>
      </c>
    </row>
    <row r="60" spans="1:104" x14ac:dyDescent="0.2">
      <c r="A60" s="129">
        <v>33</v>
      </c>
      <c r="B60" s="130" t="s">
        <v>158</v>
      </c>
      <c r="C60" s="131" t="s">
        <v>213</v>
      </c>
      <c r="D60" s="132" t="s">
        <v>135</v>
      </c>
      <c r="E60" s="133">
        <v>2</v>
      </c>
      <c r="F60" s="133">
        <v>0</v>
      </c>
      <c r="G60" s="134">
        <f t="shared" si="6"/>
        <v>0</v>
      </c>
      <c r="O60" s="128">
        <v>2</v>
      </c>
      <c r="AA60" s="110">
        <v>12</v>
      </c>
      <c r="AB60" s="110">
        <v>0</v>
      </c>
      <c r="AC60" s="110">
        <v>33</v>
      </c>
      <c r="AZ60" s="110">
        <v>2</v>
      </c>
      <c r="BA60" s="110">
        <f t="shared" si="7"/>
        <v>0</v>
      </c>
      <c r="BB60" s="110">
        <f t="shared" si="8"/>
        <v>0</v>
      </c>
      <c r="BC60" s="110">
        <f t="shared" si="9"/>
        <v>0</v>
      </c>
      <c r="BD60" s="110">
        <f t="shared" si="10"/>
        <v>0</v>
      </c>
      <c r="BE60" s="110">
        <f t="shared" si="11"/>
        <v>0</v>
      </c>
      <c r="CZ60" s="110">
        <v>2.2000000000000001E-3</v>
      </c>
    </row>
    <row r="61" spans="1:104" x14ac:dyDescent="0.2">
      <c r="A61" s="129">
        <v>34</v>
      </c>
      <c r="B61" s="130" t="s">
        <v>159</v>
      </c>
      <c r="C61" s="131" t="s">
        <v>214</v>
      </c>
      <c r="D61" s="132" t="s">
        <v>135</v>
      </c>
      <c r="E61" s="133">
        <v>2</v>
      </c>
      <c r="F61" s="133">
        <v>0</v>
      </c>
      <c r="G61" s="134">
        <f t="shared" si="6"/>
        <v>0</v>
      </c>
      <c r="O61" s="128">
        <v>2</v>
      </c>
      <c r="AA61" s="110">
        <v>12</v>
      </c>
      <c r="AB61" s="110">
        <v>0</v>
      </c>
      <c r="AC61" s="110">
        <v>34</v>
      </c>
      <c r="AZ61" s="110">
        <v>2</v>
      </c>
      <c r="BA61" s="110">
        <f t="shared" si="7"/>
        <v>0</v>
      </c>
      <c r="BB61" s="110">
        <f t="shared" si="8"/>
        <v>0</v>
      </c>
      <c r="BC61" s="110">
        <f t="shared" si="9"/>
        <v>0</v>
      </c>
      <c r="BD61" s="110">
        <f t="shared" si="10"/>
        <v>0</v>
      </c>
      <c r="BE61" s="110">
        <f t="shared" si="11"/>
        <v>0</v>
      </c>
      <c r="CZ61" s="110">
        <v>2E-3</v>
      </c>
    </row>
    <row r="62" spans="1:104" x14ac:dyDescent="0.2">
      <c r="A62" s="129">
        <v>35</v>
      </c>
      <c r="B62" s="130" t="s">
        <v>160</v>
      </c>
      <c r="C62" s="131" t="s">
        <v>161</v>
      </c>
      <c r="D62" s="132" t="s">
        <v>107</v>
      </c>
      <c r="E62" s="133">
        <v>0.1</v>
      </c>
      <c r="F62" s="133">
        <v>0</v>
      </c>
      <c r="G62" s="134">
        <f t="shared" si="6"/>
        <v>0</v>
      </c>
      <c r="O62" s="128">
        <v>2</v>
      </c>
      <c r="AA62" s="110">
        <v>12</v>
      </c>
      <c r="AB62" s="110">
        <v>0</v>
      </c>
      <c r="AC62" s="110">
        <v>35</v>
      </c>
      <c r="AZ62" s="110">
        <v>2</v>
      </c>
      <c r="BA62" s="110">
        <f t="shared" si="7"/>
        <v>0</v>
      </c>
      <c r="BB62" s="110">
        <f t="shared" si="8"/>
        <v>0</v>
      </c>
      <c r="BC62" s="110">
        <f t="shared" si="9"/>
        <v>0</v>
      </c>
      <c r="BD62" s="110">
        <f t="shared" si="10"/>
        <v>0</v>
      </c>
      <c r="BE62" s="110">
        <f t="shared" si="11"/>
        <v>0</v>
      </c>
      <c r="CZ62" s="110">
        <v>0</v>
      </c>
    </row>
    <row r="63" spans="1:104" x14ac:dyDescent="0.2">
      <c r="A63" s="135"/>
      <c r="B63" s="136" t="s">
        <v>67</v>
      </c>
      <c r="C63" s="137" t="str">
        <f>CONCATENATE(B51," ",C51)</f>
        <v>725 Zařizovací předměty</v>
      </c>
      <c r="D63" s="135"/>
      <c r="E63" s="138"/>
      <c r="F63" s="138"/>
      <c r="G63" s="139">
        <f>SUM(G51:G62)</f>
        <v>0</v>
      </c>
      <c r="O63" s="128">
        <v>4</v>
      </c>
      <c r="BA63" s="140">
        <f>SUM(BA51:BA62)</f>
        <v>0</v>
      </c>
      <c r="BB63" s="140">
        <f>SUM(BB51:BB62)</f>
        <v>0</v>
      </c>
      <c r="BC63" s="140">
        <f>SUM(BC51:BC62)</f>
        <v>0</v>
      </c>
      <c r="BD63" s="140">
        <f>SUM(BD51:BD62)</f>
        <v>0</v>
      </c>
      <c r="BE63" s="140">
        <f>SUM(BE51:BE62)</f>
        <v>0</v>
      </c>
    </row>
    <row r="64" spans="1:104" x14ac:dyDescent="0.2">
      <c r="A64" s="122" t="s">
        <v>65</v>
      </c>
      <c r="B64" s="123" t="s">
        <v>162</v>
      </c>
      <c r="C64" s="124" t="s">
        <v>163</v>
      </c>
      <c r="D64" s="125"/>
      <c r="E64" s="126"/>
      <c r="F64" s="126"/>
      <c r="G64" s="127"/>
      <c r="O64" s="128">
        <v>1</v>
      </c>
    </row>
    <row r="65" spans="1:104" x14ac:dyDescent="0.2">
      <c r="A65" s="129">
        <v>36</v>
      </c>
      <c r="B65" s="130" t="s">
        <v>164</v>
      </c>
      <c r="C65" s="131" t="s">
        <v>165</v>
      </c>
      <c r="D65" s="132" t="s">
        <v>71</v>
      </c>
      <c r="E65" s="133">
        <v>1</v>
      </c>
      <c r="F65" s="133">
        <v>0</v>
      </c>
      <c r="G65" s="134">
        <f>E65*F65</f>
        <v>0</v>
      </c>
      <c r="O65" s="128">
        <v>2</v>
      </c>
      <c r="AA65" s="110">
        <v>12</v>
      </c>
      <c r="AB65" s="110">
        <v>0</v>
      </c>
      <c r="AC65" s="110">
        <v>36</v>
      </c>
      <c r="AZ65" s="110">
        <v>2</v>
      </c>
      <c r="BA65" s="110">
        <f>IF(AZ65=1,G65,0)</f>
        <v>0</v>
      </c>
      <c r="BB65" s="110">
        <f>IF(AZ65=2,G65,0)</f>
        <v>0</v>
      </c>
      <c r="BC65" s="110">
        <f>IF(AZ65=3,G65,0)</f>
        <v>0</v>
      </c>
      <c r="BD65" s="110">
        <f>IF(AZ65=4,G65,0)</f>
        <v>0</v>
      </c>
      <c r="BE65" s="110">
        <f>IF(AZ65=5,G65,0)</f>
        <v>0</v>
      </c>
      <c r="CZ65" s="110">
        <v>2.674E-2</v>
      </c>
    </row>
    <row r="66" spans="1:104" x14ac:dyDescent="0.2">
      <c r="A66" s="129">
        <v>37</v>
      </c>
      <c r="B66" s="130" t="s">
        <v>166</v>
      </c>
      <c r="C66" s="131" t="s">
        <v>167</v>
      </c>
      <c r="D66" s="132" t="s">
        <v>71</v>
      </c>
      <c r="E66" s="133">
        <v>1</v>
      </c>
      <c r="F66" s="133">
        <v>0</v>
      </c>
      <c r="G66" s="134">
        <f>E66*F66</f>
        <v>0</v>
      </c>
      <c r="O66" s="128">
        <v>2</v>
      </c>
      <c r="AA66" s="110">
        <v>12</v>
      </c>
      <c r="AB66" s="110">
        <v>0</v>
      </c>
      <c r="AC66" s="110">
        <v>37</v>
      </c>
      <c r="AZ66" s="110">
        <v>2</v>
      </c>
      <c r="BA66" s="110">
        <f>IF(AZ66=1,G66,0)</f>
        <v>0</v>
      </c>
      <c r="BB66" s="110">
        <f>IF(AZ66=2,G66,0)</f>
        <v>0</v>
      </c>
      <c r="BC66" s="110">
        <f>IF(AZ66=3,G66,0)</f>
        <v>0</v>
      </c>
      <c r="BD66" s="110">
        <f>IF(AZ66=4,G66,0)</f>
        <v>0</v>
      </c>
      <c r="BE66" s="110">
        <f>IF(AZ66=5,G66,0)</f>
        <v>0</v>
      </c>
      <c r="CZ66" s="110">
        <v>0</v>
      </c>
    </row>
    <row r="67" spans="1:104" x14ac:dyDescent="0.2">
      <c r="A67" s="135"/>
      <c r="B67" s="136" t="s">
        <v>67</v>
      </c>
      <c r="C67" s="137" t="str">
        <f>CONCATENATE(B64," ",C64)</f>
        <v>735 Otopná tělesa</v>
      </c>
      <c r="D67" s="135"/>
      <c r="E67" s="138"/>
      <c r="F67" s="138"/>
      <c r="G67" s="139">
        <f>SUM(G64:G66)</f>
        <v>0</v>
      </c>
      <c r="O67" s="128">
        <v>4</v>
      </c>
      <c r="BA67" s="140">
        <f>SUM(BA64:BA66)</f>
        <v>0</v>
      </c>
      <c r="BB67" s="140">
        <f>SUM(BB64:BB66)</f>
        <v>0</v>
      </c>
      <c r="BC67" s="140">
        <f>SUM(BC64:BC66)</f>
        <v>0</v>
      </c>
      <c r="BD67" s="140">
        <f>SUM(BD64:BD66)</f>
        <v>0</v>
      </c>
      <c r="BE67" s="140">
        <f>SUM(BE64:BE66)</f>
        <v>0</v>
      </c>
    </row>
    <row r="68" spans="1:104" x14ac:dyDescent="0.2">
      <c r="A68" s="122" t="s">
        <v>65</v>
      </c>
      <c r="B68" s="123" t="s">
        <v>168</v>
      </c>
      <c r="C68" s="124" t="s">
        <v>169</v>
      </c>
      <c r="D68" s="125"/>
      <c r="E68" s="126"/>
      <c r="F68" s="126"/>
      <c r="G68" s="127"/>
      <c r="O68" s="128">
        <v>1</v>
      </c>
    </row>
    <row r="69" spans="1:104" x14ac:dyDescent="0.2">
      <c r="A69" s="129">
        <v>38</v>
      </c>
      <c r="B69" s="130" t="s">
        <v>170</v>
      </c>
      <c r="C69" s="131" t="s">
        <v>171</v>
      </c>
      <c r="D69" s="132" t="s">
        <v>88</v>
      </c>
      <c r="E69" s="133">
        <v>6</v>
      </c>
      <c r="F69" s="133">
        <v>0</v>
      </c>
      <c r="G69" s="134">
        <f>E69*F69</f>
        <v>0</v>
      </c>
      <c r="O69" s="128">
        <v>2</v>
      </c>
      <c r="AA69" s="110">
        <v>12</v>
      </c>
      <c r="AB69" s="110">
        <v>0</v>
      </c>
      <c r="AC69" s="110">
        <v>38</v>
      </c>
      <c r="AZ69" s="110">
        <v>2</v>
      </c>
      <c r="BA69" s="110">
        <f>IF(AZ69=1,G69,0)</f>
        <v>0</v>
      </c>
      <c r="BB69" s="110">
        <f>IF(AZ69=2,G69,0)</f>
        <v>0</v>
      </c>
      <c r="BC69" s="110">
        <f>IF(AZ69=3,G69,0)</f>
        <v>0</v>
      </c>
      <c r="BD69" s="110">
        <f>IF(AZ69=4,G69,0)</f>
        <v>0</v>
      </c>
      <c r="BE69" s="110">
        <f>IF(AZ69=5,G69,0)</f>
        <v>0</v>
      </c>
      <c r="CZ69" s="110">
        <v>2.0000000000000002E-5</v>
      </c>
    </row>
    <row r="70" spans="1:104" x14ac:dyDescent="0.2">
      <c r="A70" s="129">
        <v>39</v>
      </c>
      <c r="B70" s="130" t="s">
        <v>172</v>
      </c>
      <c r="C70" s="131" t="s">
        <v>173</v>
      </c>
      <c r="D70" s="132" t="s">
        <v>88</v>
      </c>
      <c r="E70" s="133">
        <v>6</v>
      </c>
      <c r="F70" s="133">
        <v>0</v>
      </c>
      <c r="G70" s="134">
        <f>E70*F70</f>
        <v>0</v>
      </c>
      <c r="O70" s="128">
        <v>2</v>
      </c>
      <c r="AA70" s="110">
        <v>12</v>
      </c>
      <c r="AB70" s="110">
        <v>1</v>
      </c>
      <c r="AC70" s="110">
        <v>39</v>
      </c>
      <c r="AZ70" s="110">
        <v>2</v>
      </c>
      <c r="BA70" s="110">
        <f>IF(AZ70=1,G70,0)</f>
        <v>0</v>
      </c>
      <c r="BB70" s="110">
        <f>IF(AZ70=2,G70,0)</f>
        <v>0</v>
      </c>
      <c r="BC70" s="110">
        <f>IF(AZ70=3,G70,0)</f>
        <v>0</v>
      </c>
      <c r="BD70" s="110">
        <f>IF(AZ70=4,G70,0)</f>
        <v>0</v>
      </c>
      <c r="BE70" s="110">
        <f>IF(AZ70=5,G70,0)</f>
        <v>0</v>
      </c>
      <c r="CZ70" s="110">
        <v>1.6900000000000001E-3</v>
      </c>
    </row>
    <row r="71" spans="1:104" x14ac:dyDescent="0.2">
      <c r="A71" s="135"/>
      <c r="B71" s="136" t="s">
        <v>67</v>
      </c>
      <c r="C71" s="137" t="str">
        <f>CONCATENATE(B68," ",C68)</f>
        <v>767 Konstrukce zámečnické</v>
      </c>
      <c r="D71" s="135"/>
      <c r="E71" s="138"/>
      <c r="F71" s="138"/>
      <c r="G71" s="139">
        <f>SUM(G68:G70)</f>
        <v>0</v>
      </c>
      <c r="O71" s="128">
        <v>4</v>
      </c>
      <c r="BA71" s="140">
        <f>SUM(BA68:BA70)</f>
        <v>0</v>
      </c>
      <c r="BB71" s="140">
        <f>SUM(BB68:BB70)</f>
        <v>0</v>
      </c>
      <c r="BC71" s="140">
        <f>SUM(BC68:BC70)</f>
        <v>0</v>
      </c>
      <c r="BD71" s="140">
        <f>SUM(BD68:BD70)</f>
        <v>0</v>
      </c>
      <c r="BE71" s="140">
        <f>SUM(BE68:BE70)</f>
        <v>0</v>
      </c>
    </row>
    <row r="72" spans="1:104" x14ac:dyDescent="0.2">
      <c r="A72" s="122" t="s">
        <v>65</v>
      </c>
      <c r="B72" s="123" t="s">
        <v>174</v>
      </c>
      <c r="C72" s="124" t="s">
        <v>175</v>
      </c>
      <c r="D72" s="125"/>
      <c r="E72" s="126"/>
      <c r="F72" s="126"/>
      <c r="G72" s="127"/>
      <c r="O72" s="128">
        <v>1</v>
      </c>
    </row>
    <row r="73" spans="1:104" ht="22.5" x14ac:dyDescent="0.2">
      <c r="A73" s="129">
        <v>40</v>
      </c>
      <c r="B73" s="130" t="s">
        <v>176</v>
      </c>
      <c r="C73" s="131" t="s">
        <v>177</v>
      </c>
      <c r="D73" s="132" t="s">
        <v>71</v>
      </c>
      <c r="E73" s="133">
        <v>11.4</v>
      </c>
      <c r="F73" s="133">
        <v>0</v>
      </c>
      <c r="G73" s="134">
        <f>E73*F73</f>
        <v>0</v>
      </c>
      <c r="O73" s="128">
        <v>2</v>
      </c>
      <c r="AA73" s="110">
        <v>12</v>
      </c>
      <c r="AB73" s="110">
        <v>0</v>
      </c>
      <c r="AC73" s="110">
        <v>40</v>
      </c>
      <c r="AZ73" s="110">
        <v>2</v>
      </c>
      <c r="BA73" s="110">
        <f>IF(AZ73=1,G73,0)</f>
        <v>0</v>
      </c>
      <c r="BB73" s="110">
        <f>IF(AZ73=2,G73,0)</f>
        <v>0</v>
      </c>
      <c r="BC73" s="110">
        <f>IF(AZ73=3,G73,0)</f>
        <v>0</v>
      </c>
      <c r="BD73" s="110">
        <f>IF(AZ73=4,G73,0)</f>
        <v>0</v>
      </c>
      <c r="BE73" s="110">
        <f>IF(AZ73=5,G73,0)</f>
        <v>0</v>
      </c>
      <c r="CZ73" s="110">
        <v>3.9199999999999999E-3</v>
      </c>
    </row>
    <row r="74" spans="1:104" x14ac:dyDescent="0.2">
      <c r="A74" s="129">
        <v>41</v>
      </c>
      <c r="B74" s="130" t="s">
        <v>178</v>
      </c>
      <c r="C74" s="131" t="s">
        <v>215</v>
      </c>
      <c r="D74" s="132" t="s">
        <v>71</v>
      </c>
      <c r="E74" s="133">
        <v>12.54</v>
      </c>
      <c r="F74" s="133">
        <v>0</v>
      </c>
      <c r="G74" s="134">
        <f>E74*F74</f>
        <v>0</v>
      </c>
      <c r="O74" s="128">
        <v>2</v>
      </c>
      <c r="AA74" s="110">
        <v>12</v>
      </c>
      <c r="AB74" s="110">
        <v>1</v>
      </c>
      <c r="AC74" s="110">
        <v>41</v>
      </c>
      <c r="AZ74" s="110">
        <v>2</v>
      </c>
      <c r="BA74" s="110">
        <f>IF(AZ74=1,G74,0)</f>
        <v>0</v>
      </c>
      <c r="BB74" s="110">
        <f>IF(AZ74=2,G74,0)</f>
        <v>0</v>
      </c>
      <c r="BC74" s="110">
        <f>IF(AZ74=3,G74,0)</f>
        <v>0</v>
      </c>
      <c r="BD74" s="110">
        <f>IF(AZ74=4,G74,0)</f>
        <v>0</v>
      </c>
      <c r="BE74" s="110">
        <f>IF(AZ74=5,G74,0)</f>
        <v>0</v>
      </c>
      <c r="CZ74" s="110">
        <v>1.7999999999999999E-2</v>
      </c>
    </row>
    <row r="75" spans="1:104" x14ac:dyDescent="0.2">
      <c r="A75" s="129">
        <v>42</v>
      </c>
      <c r="B75" s="130" t="s">
        <v>179</v>
      </c>
      <c r="C75" s="131" t="s">
        <v>180</v>
      </c>
      <c r="D75" s="132" t="s">
        <v>107</v>
      </c>
      <c r="E75" s="133">
        <v>0.27040999999999998</v>
      </c>
      <c r="F75" s="133">
        <v>0</v>
      </c>
      <c r="G75" s="134">
        <f>E75*F75</f>
        <v>0</v>
      </c>
      <c r="O75" s="128">
        <v>2</v>
      </c>
      <c r="AA75" s="110">
        <v>12</v>
      </c>
      <c r="AB75" s="110">
        <v>0</v>
      </c>
      <c r="AC75" s="110">
        <v>42</v>
      </c>
      <c r="AZ75" s="110">
        <v>2</v>
      </c>
      <c r="BA75" s="110">
        <f>IF(AZ75=1,G75,0)</f>
        <v>0</v>
      </c>
      <c r="BB75" s="110">
        <f>IF(AZ75=2,G75,0)</f>
        <v>0</v>
      </c>
      <c r="BC75" s="110">
        <f>IF(AZ75=3,G75,0)</f>
        <v>0</v>
      </c>
      <c r="BD75" s="110">
        <f>IF(AZ75=4,G75,0)</f>
        <v>0</v>
      </c>
      <c r="BE75" s="110">
        <f>IF(AZ75=5,G75,0)</f>
        <v>0</v>
      </c>
      <c r="CZ75" s="110">
        <v>0</v>
      </c>
    </row>
    <row r="76" spans="1:104" x14ac:dyDescent="0.2">
      <c r="A76" s="135"/>
      <c r="B76" s="136" t="s">
        <v>67</v>
      </c>
      <c r="C76" s="137" t="str">
        <f>CONCATENATE(B72," ",C72)</f>
        <v>771 Podlahy z dlaždic a obklady</v>
      </c>
      <c r="D76" s="135"/>
      <c r="E76" s="138"/>
      <c r="F76" s="138"/>
      <c r="G76" s="139">
        <f>SUM(G72:G75)</f>
        <v>0</v>
      </c>
      <c r="O76" s="128">
        <v>4</v>
      </c>
      <c r="BA76" s="140">
        <f>SUM(BA72:BA75)</f>
        <v>0</v>
      </c>
      <c r="BB76" s="140">
        <f>SUM(BB72:BB75)</f>
        <v>0</v>
      </c>
      <c r="BC76" s="140">
        <f>SUM(BC72:BC75)</f>
        <v>0</v>
      </c>
      <c r="BD76" s="140">
        <f>SUM(BD72:BD75)</f>
        <v>0</v>
      </c>
      <c r="BE76" s="140">
        <f>SUM(BE72:BE75)</f>
        <v>0</v>
      </c>
    </row>
    <row r="77" spans="1:104" x14ac:dyDescent="0.2">
      <c r="A77" s="122" t="s">
        <v>65</v>
      </c>
      <c r="B77" s="123" t="s">
        <v>181</v>
      </c>
      <c r="C77" s="124" t="s">
        <v>182</v>
      </c>
      <c r="D77" s="125"/>
      <c r="E77" s="126"/>
      <c r="F77" s="126"/>
      <c r="G77" s="127"/>
      <c r="O77" s="128">
        <v>1</v>
      </c>
    </row>
    <row r="78" spans="1:104" ht="22.5" x14ac:dyDescent="0.2">
      <c r="A78" s="129">
        <v>43</v>
      </c>
      <c r="B78" s="130" t="s">
        <v>183</v>
      </c>
      <c r="C78" s="131" t="s">
        <v>216</v>
      </c>
      <c r="D78" s="132" t="s">
        <v>71</v>
      </c>
      <c r="E78" s="133">
        <v>24</v>
      </c>
      <c r="F78" s="133">
        <v>0</v>
      </c>
      <c r="G78" s="134">
        <f t="shared" ref="G78:G83" si="12">E78*F78</f>
        <v>0</v>
      </c>
      <c r="O78" s="128">
        <v>2</v>
      </c>
      <c r="AA78" s="110">
        <v>12</v>
      </c>
      <c r="AB78" s="110">
        <v>0</v>
      </c>
      <c r="AC78" s="110">
        <v>43</v>
      </c>
      <c r="AZ78" s="110">
        <v>2</v>
      </c>
      <c r="BA78" s="110">
        <f t="shared" ref="BA78:BA83" si="13">IF(AZ78=1,G78,0)</f>
        <v>0</v>
      </c>
      <c r="BB78" s="110">
        <f t="shared" ref="BB78:BB83" si="14">IF(AZ78=2,G78,0)</f>
        <v>0</v>
      </c>
      <c r="BC78" s="110">
        <f t="shared" ref="BC78:BC83" si="15">IF(AZ78=3,G78,0)</f>
        <v>0</v>
      </c>
      <c r="BD78" s="110">
        <f t="shared" ref="BD78:BD83" si="16">IF(AZ78=4,G78,0)</f>
        <v>0</v>
      </c>
      <c r="BE78" s="110">
        <f t="shared" ref="BE78:BE83" si="17">IF(AZ78=5,G78,0)</f>
        <v>0</v>
      </c>
      <c r="CZ78" s="110">
        <v>3.1900000000000001E-3</v>
      </c>
    </row>
    <row r="79" spans="1:104" x14ac:dyDescent="0.2">
      <c r="A79" s="129">
        <v>44</v>
      </c>
      <c r="B79" s="130" t="s">
        <v>184</v>
      </c>
      <c r="C79" s="131" t="s">
        <v>185</v>
      </c>
      <c r="D79" s="132" t="s">
        <v>71</v>
      </c>
      <c r="E79" s="133">
        <v>2</v>
      </c>
      <c r="F79" s="133">
        <v>0</v>
      </c>
      <c r="G79" s="134">
        <f t="shared" si="12"/>
        <v>0</v>
      </c>
      <c r="O79" s="128">
        <v>2</v>
      </c>
      <c r="AA79" s="110">
        <v>12</v>
      </c>
      <c r="AB79" s="110">
        <v>0</v>
      </c>
      <c r="AC79" s="110">
        <v>44</v>
      </c>
      <c r="AZ79" s="110">
        <v>2</v>
      </c>
      <c r="BA79" s="110">
        <f t="shared" si="13"/>
        <v>0</v>
      </c>
      <c r="BB79" s="110">
        <f t="shared" si="14"/>
        <v>0</v>
      </c>
      <c r="BC79" s="110">
        <f t="shared" si="15"/>
        <v>0</v>
      </c>
      <c r="BD79" s="110">
        <f t="shared" si="16"/>
        <v>0</v>
      </c>
      <c r="BE79" s="110">
        <f t="shared" si="17"/>
        <v>0</v>
      </c>
      <c r="CZ79" s="110">
        <v>0</v>
      </c>
    </row>
    <row r="80" spans="1:104" x14ac:dyDescent="0.2">
      <c r="A80" s="129">
        <v>45</v>
      </c>
      <c r="B80" s="130" t="s">
        <v>186</v>
      </c>
      <c r="C80" s="131" t="s">
        <v>217</v>
      </c>
      <c r="D80" s="132" t="s">
        <v>71</v>
      </c>
      <c r="E80" s="133">
        <v>26.4</v>
      </c>
      <c r="F80" s="133">
        <v>0</v>
      </c>
      <c r="G80" s="134">
        <f t="shared" si="12"/>
        <v>0</v>
      </c>
      <c r="O80" s="128">
        <v>2</v>
      </c>
      <c r="AA80" s="110">
        <v>12</v>
      </c>
      <c r="AB80" s="110">
        <v>1</v>
      </c>
      <c r="AC80" s="110">
        <v>45</v>
      </c>
      <c r="AZ80" s="110">
        <v>2</v>
      </c>
      <c r="BA80" s="110">
        <f t="shared" si="13"/>
        <v>0</v>
      </c>
      <c r="BB80" s="110">
        <f t="shared" si="14"/>
        <v>0</v>
      </c>
      <c r="BC80" s="110">
        <f t="shared" si="15"/>
        <v>0</v>
      </c>
      <c r="BD80" s="110">
        <f t="shared" si="16"/>
        <v>0</v>
      </c>
      <c r="BE80" s="110">
        <f t="shared" si="17"/>
        <v>0</v>
      </c>
      <c r="CZ80" s="110">
        <v>1.7600000000000001E-2</v>
      </c>
    </row>
    <row r="81" spans="1:104" x14ac:dyDescent="0.2">
      <c r="A81" s="129">
        <v>46</v>
      </c>
      <c r="B81" s="130" t="s">
        <v>187</v>
      </c>
      <c r="C81" s="131" t="s">
        <v>188</v>
      </c>
      <c r="D81" s="132" t="s">
        <v>107</v>
      </c>
      <c r="E81" s="133">
        <v>0.54159999999999997</v>
      </c>
      <c r="F81" s="133">
        <v>0</v>
      </c>
      <c r="G81" s="134">
        <f t="shared" si="12"/>
        <v>0</v>
      </c>
      <c r="O81" s="128">
        <v>2</v>
      </c>
      <c r="AA81" s="110">
        <v>12</v>
      </c>
      <c r="AB81" s="110">
        <v>0</v>
      </c>
      <c r="AC81" s="110">
        <v>46</v>
      </c>
      <c r="AZ81" s="110">
        <v>2</v>
      </c>
      <c r="BA81" s="110">
        <f t="shared" si="13"/>
        <v>0</v>
      </c>
      <c r="BB81" s="110">
        <f t="shared" si="14"/>
        <v>0</v>
      </c>
      <c r="BC81" s="110">
        <f t="shared" si="15"/>
        <v>0</v>
      </c>
      <c r="BD81" s="110">
        <f t="shared" si="16"/>
        <v>0</v>
      </c>
      <c r="BE81" s="110">
        <f t="shared" si="17"/>
        <v>0</v>
      </c>
      <c r="CZ81" s="110">
        <v>0</v>
      </c>
    </row>
    <row r="82" spans="1:104" x14ac:dyDescent="0.2">
      <c r="A82" s="129">
        <v>47</v>
      </c>
      <c r="B82" s="130" t="s">
        <v>189</v>
      </c>
      <c r="C82" s="131" t="s">
        <v>190</v>
      </c>
      <c r="D82" s="132" t="s">
        <v>124</v>
      </c>
      <c r="E82" s="133">
        <v>2</v>
      </c>
      <c r="F82" s="133">
        <v>0</v>
      </c>
      <c r="G82" s="134">
        <f t="shared" si="12"/>
        <v>0</v>
      </c>
      <c r="O82" s="128">
        <v>2</v>
      </c>
      <c r="AA82" s="110">
        <v>12</v>
      </c>
      <c r="AB82" s="110">
        <v>0</v>
      </c>
      <c r="AC82" s="110">
        <v>47</v>
      </c>
      <c r="AZ82" s="110">
        <v>2</v>
      </c>
      <c r="BA82" s="110">
        <f t="shared" si="13"/>
        <v>0</v>
      </c>
      <c r="BB82" s="110">
        <f t="shared" si="14"/>
        <v>0</v>
      </c>
      <c r="BC82" s="110">
        <f t="shared" si="15"/>
        <v>0</v>
      </c>
      <c r="BD82" s="110">
        <f t="shared" si="16"/>
        <v>0</v>
      </c>
      <c r="BE82" s="110">
        <f t="shared" si="17"/>
        <v>0</v>
      </c>
      <c r="CZ82" s="110">
        <v>0</v>
      </c>
    </row>
    <row r="83" spans="1:104" x14ac:dyDescent="0.2">
      <c r="A83" s="129">
        <v>48</v>
      </c>
      <c r="B83" s="130" t="s">
        <v>191</v>
      </c>
      <c r="C83" s="131" t="s">
        <v>192</v>
      </c>
      <c r="D83" s="132" t="s">
        <v>124</v>
      </c>
      <c r="E83" s="133">
        <v>2</v>
      </c>
      <c r="F83" s="133">
        <v>0</v>
      </c>
      <c r="G83" s="134">
        <f t="shared" si="12"/>
        <v>0</v>
      </c>
      <c r="O83" s="128">
        <v>2</v>
      </c>
      <c r="AA83" s="110">
        <v>12</v>
      </c>
      <c r="AB83" s="110">
        <v>1</v>
      </c>
      <c r="AC83" s="110">
        <v>48</v>
      </c>
      <c r="AZ83" s="110">
        <v>2</v>
      </c>
      <c r="BA83" s="110">
        <f t="shared" si="13"/>
        <v>0</v>
      </c>
      <c r="BB83" s="110">
        <f t="shared" si="14"/>
        <v>0</v>
      </c>
      <c r="BC83" s="110">
        <f t="shared" si="15"/>
        <v>0</v>
      </c>
      <c r="BD83" s="110">
        <f t="shared" si="16"/>
        <v>0</v>
      </c>
      <c r="BE83" s="110">
        <f t="shared" si="17"/>
        <v>0</v>
      </c>
      <c r="CZ83" s="110">
        <v>2.2000000000000001E-4</v>
      </c>
    </row>
    <row r="84" spans="1:104" x14ac:dyDescent="0.2">
      <c r="A84" s="135"/>
      <c r="B84" s="136" t="s">
        <v>67</v>
      </c>
      <c r="C84" s="137" t="str">
        <f>CONCATENATE(B77," ",C77)</f>
        <v>781 Obklady keramické</v>
      </c>
      <c r="D84" s="135"/>
      <c r="E84" s="138"/>
      <c r="F84" s="138"/>
      <c r="G84" s="139">
        <f>SUM(G77:G83)</f>
        <v>0</v>
      </c>
      <c r="O84" s="128">
        <v>4</v>
      </c>
      <c r="BA84" s="140">
        <f>SUM(BA77:BA83)</f>
        <v>0</v>
      </c>
      <c r="BB84" s="140">
        <f>SUM(BB77:BB83)</f>
        <v>0</v>
      </c>
      <c r="BC84" s="140">
        <f>SUM(BC77:BC83)</f>
        <v>0</v>
      </c>
      <c r="BD84" s="140">
        <f>SUM(BD77:BD83)</f>
        <v>0</v>
      </c>
      <c r="BE84" s="140">
        <f>SUM(BE77:BE83)</f>
        <v>0</v>
      </c>
    </row>
    <row r="85" spans="1:104" x14ac:dyDescent="0.2">
      <c r="A85" s="122" t="s">
        <v>65</v>
      </c>
      <c r="B85" s="123" t="s">
        <v>193</v>
      </c>
      <c r="C85" s="124" t="s">
        <v>194</v>
      </c>
      <c r="D85" s="125"/>
      <c r="E85" s="126"/>
      <c r="F85" s="126"/>
      <c r="G85" s="127"/>
      <c r="O85" s="128">
        <v>1</v>
      </c>
    </row>
    <row r="86" spans="1:104" x14ac:dyDescent="0.2">
      <c r="A86" s="129">
        <v>49</v>
      </c>
      <c r="B86" s="130" t="s">
        <v>195</v>
      </c>
      <c r="C86" s="131" t="s">
        <v>196</v>
      </c>
      <c r="D86" s="132" t="s">
        <v>71</v>
      </c>
      <c r="E86" s="133">
        <v>20</v>
      </c>
      <c r="F86" s="133">
        <v>0</v>
      </c>
      <c r="G86" s="134">
        <f>E86*F86</f>
        <v>0</v>
      </c>
      <c r="O86" s="128">
        <v>2</v>
      </c>
      <c r="AA86" s="110">
        <v>12</v>
      </c>
      <c r="AB86" s="110">
        <v>0</v>
      </c>
      <c r="AC86" s="110">
        <v>49</v>
      </c>
      <c r="AZ86" s="110">
        <v>2</v>
      </c>
      <c r="BA86" s="110">
        <f>IF(AZ86=1,G86,0)</f>
        <v>0</v>
      </c>
      <c r="BB86" s="110">
        <f>IF(AZ86=2,G86,0)</f>
        <v>0</v>
      </c>
      <c r="BC86" s="110">
        <f>IF(AZ86=3,G86,0)</f>
        <v>0</v>
      </c>
      <c r="BD86" s="110">
        <f>IF(AZ86=4,G86,0)</f>
        <v>0</v>
      </c>
      <c r="BE86" s="110">
        <f>IF(AZ86=5,G86,0)</f>
        <v>0</v>
      </c>
      <c r="CZ86" s="110">
        <v>0</v>
      </c>
    </row>
    <row r="87" spans="1:104" x14ac:dyDescent="0.2">
      <c r="A87" s="129">
        <v>50</v>
      </c>
      <c r="B87" s="130" t="s">
        <v>197</v>
      </c>
      <c r="C87" s="131" t="s">
        <v>218</v>
      </c>
      <c r="D87" s="132" t="s">
        <v>71</v>
      </c>
      <c r="E87" s="133">
        <v>20</v>
      </c>
      <c r="F87" s="133">
        <v>0</v>
      </c>
      <c r="G87" s="134">
        <f>E87*F87</f>
        <v>0</v>
      </c>
      <c r="O87" s="128">
        <v>2</v>
      </c>
      <c r="AA87" s="110">
        <v>12</v>
      </c>
      <c r="AB87" s="110">
        <v>0</v>
      </c>
      <c r="AC87" s="110">
        <v>50</v>
      </c>
      <c r="AZ87" s="110">
        <v>2</v>
      </c>
      <c r="BA87" s="110">
        <f>IF(AZ87=1,G87,0)</f>
        <v>0</v>
      </c>
      <c r="BB87" s="110">
        <f>IF(AZ87=2,G87,0)</f>
        <v>0</v>
      </c>
      <c r="BC87" s="110">
        <f>IF(AZ87=3,G87,0)</f>
        <v>0</v>
      </c>
      <c r="BD87" s="110">
        <f>IF(AZ87=4,G87,0)</f>
        <v>0</v>
      </c>
      <c r="BE87" s="110">
        <f>IF(AZ87=5,G87,0)</f>
        <v>0</v>
      </c>
      <c r="CZ87" s="110">
        <v>1.4999999999999999E-4</v>
      </c>
    </row>
    <row r="88" spans="1:104" x14ac:dyDescent="0.2">
      <c r="A88" s="129">
        <v>51</v>
      </c>
      <c r="B88" s="130" t="s">
        <v>198</v>
      </c>
      <c r="C88" s="131" t="s">
        <v>219</v>
      </c>
      <c r="D88" s="132" t="s">
        <v>71</v>
      </c>
      <c r="E88" s="133">
        <v>20</v>
      </c>
      <c r="F88" s="133">
        <v>0</v>
      </c>
      <c r="G88" s="134">
        <f>E88*F88</f>
        <v>0</v>
      </c>
      <c r="O88" s="128">
        <v>2</v>
      </c>
      <c r="AA88" s="110">
        <v>12</v>
      </c>
      <c r="AB88" s="110">
        <v>0</v>
      </c>
      <c r="AC88" s="110">
        <v>51</v>
      </c>
      <c r="AZ88" s="110">
        <v>2</v>
      </c>
      <c r="BA88" s="110">
        <f>IF(AZ88=1,G88,0)</f>
        <v>0</v>
      </c>
      <c r="BB88" s="110">
        <f>IF(AZ88=2,G88,0)</f>
        <v>0</v>
      </c>
      <c r="BC88" s="110">
        <f>IF(AZ88=3,G88,0)</f>
        <v>0</v>
      </c>
      <c r="BD88" s="110">
        <f>IF(AZ88=4,G88,0)</f>
        <v>0</v>
      </c>
      <c r="BE88" s="110">
        <f>IF(AZ88=5,G88,0)</f>
        <v>0</v>
      </c>
      <c r="CZ88" s="110">
        <v>1.4999999999999999E-4</v>
      </c>
    </row>
    <row r="89" spans="1:104" x14ac:dyDescent="0.2">
      <c r="A89" s="135"/>
      <c r="B89" s="136" t="s">
        <v>67</v>
      </c>
      <c r="C89" s="137" t="str">
        <f>CONCATENATE(B85," ",C85)</f>
        <v>784 Malby</v>
      </c>
      <c r="D89" s="135"/>
      <c r="E89" s="138"/>
      <c r="F89" s="138"/>
      <c r="G89" s="139">
        <f>SUM(G85:G88)</f>
        <v>0</v>
      </c>
      <c r="O89" s="128">
        <v>4</v>
      </c>
      <c r="BA89" s="140">
        <f>SUM(BA85:BA88)</f>
        <v>0</v>
      </c>
      <c r="BB89" s="140">
        <f>SUM(BB85:BB88)</f>
        <v>0</v>
      </c>
      <c r="BC89" s="140">
        <f>SUM(BC85:BC88)</f>
        <v>0</v>
      </c>
      <c r="BD89" s="140">
        <f>SUM(BD85:BD88)</f>
        <v>0</v>
      </c>
      <c r="BE89" s="140">
        <f>SUM(BE85:BE88)</f>
        <v>0</v>
      </c>
    </row>
    <row r="90" spans="1:104" x14ac:dyDescent="0.2">
      <c r="A90" s="122" t="s">
        <v>65</v>
      </c>
      <c r="B90" s="123" t="s">
        <v>199</v>
      </c>
      <c r="C90" s="124" t="s">
        <v>200</v>
      </c>
      <c r="D90" s="125"/>
      <c r="E90" s="126"/>
      <c r="F90" s="126"/>
      <c r="G90" s="127"/>
      <c r="O90" s="128">
        <v>1</v>
      </c>
    </row>
    <row r="91" spans="1:104" x14ac:dyDescent="0.2">
      <c r="A91" s="129">
        <v>52</v>
      </c>
      <c r="B91" s="130" t="s">
        <v>201</v>
      </c>
      <c r="C91" s="131" t="s">
        <v>202</v>
      </c>
      <c r="D91" s="132" t="s">
        <v>135</v>
      </c>
      <c r="E91" s="133">
        <v>1</v>
      </c>
      <c r="F91" s="133">
        <v>0</v>
      </c>
      <c r="G91" s="134">
        <f>E91*F91</f>
        <v>0</v>
      </c>
      <c r="O91" s="128">
        <v>2</v>
      </c>
      <c r="AA91" s="110">
        <v>12</v>
      </c>
      <c r="AB91" s="110">
        <v>0</v>
      </c>
      <c r="AC91" s="110">
        <v>52</v>
      </c>
      <c r="AZ91" s="110">
        <v>4</v>
      </c>
      <c r="BA91" s="110">
        <f>IF(AZ91=1,G91,0)</f>
        <v>0</v>
      </c>
      <c r="BB91" s="110">
        <f>IF(AZ91=2,G91,0)</f>
        <v>0</v>
      </c>
      <c r="BC91" s="110">
        <f>IF(AZ91=3,G91,0)</f>
        <v>0</v>
      </c>
      <c r="BD91" s="110">
        <f>IF(AZ91=4,G91,0)</f>
        <v>0</v>
      </c>
      <c r="BE91" s="110">
        <f>IF(AZ91=5,G91,0)</f>
        <v>0</v>
      </c>
      <c r="CZ91" s="110">
        <v>0</v>
      </c>
    </row>
    <row r="92" spans="1:104" x14ac:dyDescent="0.2">
      <c r="A92" s="135"/>
      <c r="B92" s="136" t="s">
        <v>67</v>
      </c>
      <c r="C92" s="137" t="str">
        <f>CONCATENATE(B90," ",C90)</f>
        <v>M21 Elektromontáže</v>
      </c>
      <c r="D92" s="135"/>
      <c r="E92" s="138"/>
      <c r="F92" s="138"/>
      <c r="G92" s="139">
        <f>SUM(G90:G91)</f>
        <v>0</v>
      </c>
      <c r="O92" s="128">
        <v>4</v>
      </c>
      <c r="BA92" s="140">
        <f>SUM(BA90:BA91)</f>
        <v>0</v>
      </c>
      <c r="BB92" s="140">
        <f>SUM(BB90:BB91)</f>
        <v>0</v>
      </c>
      <c r="BC92" s="140">
        <f>SUM(BC90:BC91)</f>
        <v>0</v>
      </c>
      <c r="BD92" s="140">
        <f>SUM(BD90:BD91)</f>
        <v>0</v>
      </c>
      <c r="BE92" s="140">
        <f>SUM(BE90:BE91)</f>
        <v>0</v>
      </c>
    </row>
    <row r="93" spans="1:104" x14ac:dyDescent="0.2">
      <c r="E93" s="110"/>
    </row>
    <row r="94" spans="1:104" x14ac:dyDescent="0.2">
      <c r="E94" s="110"/>
    </row>
    <row r="95" spans="1:104" x14ac:dyDescent="0.2">
      <c r="E95" s="110"/>
    </row>
    <row r="96" spans="1:104" x14ac:dyDescent="0.2">
      <c r="E96" s="110"/>
    </row>
    <row r="97" spans="5:5" x14ac:dyDescent="0.2">
      <c r="E97" s="110"/>
    </row>
    <row r="98" spans="5:5" x14ac:dyDescent="0.2">
      <c r="E98" s="110"/>
    </row>
    <row r="99" spans="5:5" x14ac:dyDescent="0.2">
      <c r="E99" s="110"/>
    </row>
    <row r="100" spans="5:5" x14ac:dyDescent="0.2">
      <c r="E100" s="110"/>
    </row>
    <row r="101" spans="5:5" x14ac:dyDescent="0.2">
      <c r="E101" s="110"/>
    </row>
    <row r="102" spans="5:5" x14ac:dyDescent="0.2">
      <c r="E102" s="110"/>
    </row>
    <row r="103" spans="5:5" x14ac:dyDescent="0.2">
      <c r="E103" s="110"/>
    </row>
    <row r="104" spans="5:5" x14ac:dyDescent="0.2">
      <c r="E104" s="110"/>
    </row>
    <row r="105" spans="5:5" x14ac:dyDescent="0.2">
      <c r="E105" s="110"/>
    </row>
    <row r="106" spans="5:5" x14ac:dyDescent="0.2">
      <c r="E106" s="110"/>
    </row>
    <row r="107" spans="5:5" x14ac:dyDescent="0.2">
      <c r="E107" s="110"/>
    </row>
    <row r="108" spans="5:5" x14ac:dyDescent="0.2">
      <c r="E108" s="110"/>
    </row>
    <row r="109" spans="5:5" x14ac:dyDescent="0.2">
      <c r="E109" s="110"/>
    </row>
    <row r="110" spans="5:5" x14ac:dyDescent="0.2">
      <c r="E110" s="110"/>
    </row>
    <row r="111" spans="5:5" x14ac:dyDescent="0.2">
      <c r="E111" s="110"/>
    </row>
    <row r="112" spans="5:5" x14ac:dyDescent="0.2">
      <c r="E112" s="110"/>
    </row>
    <row r="113" spans="5:5" x14ac:dyDescent="0.2">
      <c r="E113" s="110"/>
    </row>
    <row r="114" spans="5:5" x14ac:dyDescent="0.2">
      <c r="E114" s="110"/>
    </row>
    <row r="115" spans="5:5" x14ac:dyDescent="0.2">
      <c r="E115" s="110"/>
    </row>
    <row r="116" spans="5:5" x14ac:dyDescent="0.2">
      <c r="E116" s="110"/>
    </row>
    <row r="117" spans="5:5" x14ac:dyDescent="0.2">
      <c r="E117" s="110"/>
    </row>
    <row r="118" spans="5:5" x14ac:dyDescent="0.2">
      <c r="E118" s="110"/>
    </row>
    <row r="119" spans="5:5" x14ac:dyDescent="0.2">
      <c r="E119" s="110"/>
    </row>
    <row r="120" spans="5:5" x14ac:dyDescent="0.2">
      <c r="E120" s="110"/>
    </row>
    <row r="121" spans="5:5" x14ac:dyDescent="0.2">
      <c r="E121" s="110"/>
    </row>
    <row r="122" spans="5:5" x14ac:dyDescent="0.2">
      <c r="E122" s="110"/>
    </row>
    <row r="123" spans="5:5" x14ac:dyDescent="0.2">
      <c r="E123" s="110"/>
    </row>
    <row r="124" spans="5:5" x14ac:dyDescent="0.2">
      <c r="E124" s="110"/>
    </row>
    <row r="125" spans="5:5" x14ac:dyDescent="0.2">
      <c r="E125" s="110"/>
    </row>
    <row r="126" spans="5:5" x14ac:dyDescent="0.2">
      <c r="E126" s="110"/>
    </row>
    <row r="127" spans="5:5" x14ac:dyDescent="0.2">
      <c r="E127" s="110"/>
    </row>
    <row r="128" spans="5:5" x14ac:dyDescent="0.2">
      <c r="E128" s="110"/>
    </row>
    <row r="129" spans="5:5" x14ac:dyDescent="0.2">
      <c r="E129" s="110"/>
    </row>
    <row r="130" spans="5:5" x14ac:dyDescent="0.2">
      <c r="E130" s="110"/>
    </row>
    <row r="131" spans="5:5" x14ac:dyDescent="0.2">
      <c r="E131" s="110"/>
    </row>
    <row r="132" spans="5:5" x14ac:dyDescent="0.2">
      <c r="E132" s="110"/>
    </row>
    <row r="133" spans="5:5" x14ac:dyDescent="0.2">
      <c r="E133" s="110"/>
    </row>
    <row r="134" spans="5:5" x14ac:dyDescent="0.2">
      <c r="E134" s="110"/>
    </row>
    <row r="135" spans="5:5" x14ac:dyDescent="0.2">
      <c r="E135" s="110"/>
    </row>
    <row r="136" spans="5:5" x14ac:dyDescent="0.2">
      <c r="E136" s="110"/>
    </row>
    <row r="137" spans="5:5" x14ac:dyDescent="0.2">
      <c r="E137" s="110"/>
    </row>
    <row r="138" spans="5:5" x14ac:dyDescent="0.2">
      <c r="E138" s="110"/>
    </row>
    <row r="139" spans="5:5" x14ac:dyDescent="0.2">
      <c r="E139" s="110"/>
    </row>
    <row r="140" spans="5:5" x14ac:dyDescent="0.2">
      <c r="E140" s="110"/>
    </row>
    <row r="141" spans="5:5" x14ac:dyDescent="0.2">
      <c r="E141" s="110"/>
    </row>
    <row r="142" spans="5:5" x14ac:dyDescent="0.2">
      <c r="E142" s="110"/>
    </row>
    <row r="143" spans="5:5" x14ac:dyDescent="0.2">
      <c r="E143" s="110"/>
    </row>
    <row r="144" spans="5:5" x14ac:dyDescent="0.2">
      <c r="E144" s="110"/>
    </row>
    <row r="145" spans="1:7" x14ac:dyDescent="0.2">
      <c r="E145" s="110"/>
    </row>
    <row r="146" spans="1:7" x14ac:dyDescent="0.2">
      <c r="E146" s="110"/>
    </row>
    <row r="147" spans="1:7" x14ac:dyDescent="0.2">
      <c r="E147" s="110"/>
    </row>
    <row r="148" spans="1:7" x14ac:dyDescent="0.2">
      <c r="E148" s="110"/>
    </row>
    <row r="149" spans="1:7" x14ac:dyDescent="0.2">
      <c r="E149" s="110"/>
    </row>
    <row r="150" spans="1:7" x14ac:dyDescent="0.2">
      <c r="E150" s="110"/>
    </row>
    <row r="151" spans="1:7" x14ac:dyDescent="0.2">
      <c r="A151" s="141"/>
      <c r="B151" s="141"/>
    </row>
    <row r="152" spans="1:7" x14ac:dyDescent="0.2">
      <c r="C152" s="142"/>
      <c r="D152" s="142"/>
      <c r="E152" s="143"/>
      <c r="F152" s="142"/>
      <c r="G152" s="144"/>
    </row>
    <row r="153" spans="1:7" x14ac:dyDescent="0.2">
      <c r="A153" s="141"/>
      <c r="B153" s="14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JP-ASUS</dc:creator>
  <cp:lastModifiedBy>p. Poppová</cp:lastModifiedBy>
  <cp:lastPrinted>2019-04-03T06:59:47Z</cp:lastPrinted>
  <dcterms:created xsi:type="dcterms:W3CDTF">2016-09-17T18:48:08Z</dcterms:created>
  <dcterms:modified xsi:type="dcterms:W3CDTF">2019-05-16T07:26:26Z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-1</vt:lpwstr>
  </property>
</Properties>
</file>